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３年度\●R3各種照会\4.1.20　公営企業に係る経営比較分析表（令和2年度決算）の分析等について\公表\"/>
    </mc:Choice>
  </mc:AlternateContent>
  <workbookProtection workbookAlgorithmName="SHA-512" workbookHashValue="YKihtF7dXg9hvie322QPXZQMb3fAaY1X4yQGMGe9Nc8V7PsMhhPEhvJi5n0KmaLihr9+B0O1MWsPOEYr7jxzgQ==" workbookSaltValue="DudhiFi8WLYuykvUJnEXmw==" workbookSpinCount="100000" lockStructure="1"/>
  <bookViews>
    <workbookView xWindow="0" yWindow="0" windowWidth="20460" windowHeight="759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<sst xmlns="http://schemas.openxmlformats.org/spreadsheetml/2006/main" count="233" uniqueCount="120">
  <si>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</si>
  <si>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</si>
  <si>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</si>
  <si>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</si>
  <si>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</si>
  <si>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</si>
  <si>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</si>
  <si>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</si>
  <si>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</si>
  <si>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</si>
  <si>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</si>
  <si>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</si>
  <si>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</si>
  <si>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</si>
  <si>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</si>
  <si>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</si>
  <si>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</si>
  <si>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</si>
  <si>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</si>
  <si>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</si>
  <si>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</si>
  <si>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</si>
  <si>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</si>
  <si>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</si>
  <si>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</si>
  <si>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</si>
  <si>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</si>
  <si>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</si>
  <si>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</si>
  <si>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</si>
  <si>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</si>
  <si>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</si>
  <si>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</si>
  <si>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</si>
  <si>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</si>
  <si>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</si>
  <si>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</si>
  <si>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</si>
  <si>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</si>
  <si>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</si>
  <si>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</si>
  <si>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</si>
  <si>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</si>
  <si>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</si>
  <si>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</si>
  <si>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</si>
  <si>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</si>
  <si>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</si>
  <si>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</si>
  <si>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</si>
  <si>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</si>
  <si>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</si>
  <si>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</si>
  <si>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</si>
  <si>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</si>
  <si>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</si>
  <si>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</si>
  <si>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</si>
  <si>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</si>
  <si>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</si>
  <si>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</si>
  <si>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</si>
  <si>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</si>
  <si>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</si>
  <si>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</si>
  <si>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</si>
  <si>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</si>
  <si>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</si>
  <si>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</si>
  <si>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</si>
  <si>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</si>
  <si>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</si>
  <si>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</si>
  <si>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</si>
  <si>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</si>
  <si>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</si>
  <si>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</si>
  <si>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</si>
  <si>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</si>
  <si>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</si>
  <si>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</si>
  <si>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</si>
  <si>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</si>
  <si>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</si>
  <si>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</si>
  <si>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</si>
  <si>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</si>
  <si>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</si>
  <si>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</si>
  <si>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</si>
  <si>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</si>
  <si>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</si>
  <si>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</si>
  <si>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</si>
  <si>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</si>
  <si>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</si>
  <si>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</si>
  <si>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</si>
  <si>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</si>
  <si>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</si>
  <si>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</si>
  <si>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</si>
  <si>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</si>
  <si>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</si>
  <si>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</si>
  <si>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</si>
  <si>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</si>
  <si>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</si>
  <si>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</si>
  <si>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</si>
  <si>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</si>
  <si>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</si>
  <si>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</si>
  <si>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</si>
  <si>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</si>
  <si>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</si>
  <si>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</si>
  <si>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積丹町簡易水道事業は、２水源１簡易水道施設で運営している。
　総事業費31億円を投入し、全集落を結ぶ送・配水管約96ｋｍを整備した経緯にあるが、１０地区の集落が点在しており人口密度の高い自治体に比べて管路延長が長いなど、建設コストが割高となることから、施設効率が低く効率的な事業運営が難しいため、採算性が低い実状にあることから、独立採算制は理解しながらも、一般会計繰入金により収支均衡を図っている。</t>
    <phoneticPr fontId="4"/>
  </si>
  <si>
    <t>　水道施設の老朽化による漏水事故が多発する傾向にあり、計画的な更新対策事業が必要とされている。
　また、電気計装設備についても、老朽化による計画的な更新を行っていく必要がある。</t>
    <phoneticPr fontId="4"/>
  </si>
  <si>
    <t>　全体の加入率は85％だが、本町市街地である船澗地区は、地下水が豊富なことなど、加入率は鈍化傾向にある。
　水道施設の老朽化、更新対策は多額の予算財源が必要となることなどから、公営企業会計の健全な経営を持続するため、平成30年度から令和３年度にかけ段階的に料金引上げ改定を行なっている。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</si>
</sst>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0.26</c:v>
                </c:pt>
                <c:pt idx="1">
                  <c:v>0.52</c:v>
                </c:pt>
                <c:pt idx="2">
                  <c:v>2.85</c:v>
                </c:pt>
                <c:pt idx="3" formatCode="#,##0.00;&quot;△&quot;#,##0.00">
                  <c:v>0</c:v>
                </c:pt>
                <c:pt idx="4" formatCode="#,##0.00;&quot;△&quot;#,##0.00">
                  <c:v>0</c:v>
                </c:pt>
              </c:numCache>
            </c:numRef>
          </c:val>
          <c:extLst>
            <c:ext xmlns:c16="http://schemas.microsoft.com/office/drawing/2014/chart" uri="{C3380CC4-5D6E-409C-BE32-E72D297353CC}">
              <c16:uniqueId val="{00000000-C10D-4182-A134-3F283EEAC20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C10D-4182-A134-3F283EEAC20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18.649999999999999</c:v>
                </c:pt>
                <c:pt idx="1">
                  <c:v>19.170000000000002</c:v>
                </c:pt>
                <c:pt idx="2">
                  <c:v>18.48</c:v>
                </c:pt>
                <c:pt idx="3">
                  <c:v>18.43</c:v>
                </c:pt>
                <c:pt idx="4">
                  <c:v>17.25</c:v>
                </c:pt>
              </c:numCache>
            </c:numRef>
          </c:val>
          <c:extLst>
            <c:ext xmlns:c16="http://schemas.microsoft.com/office/drawing/2014/chart" uri="{C3380CC4-5D6E-409C-BE32-E72D297353CC}">
              <c16:uniqueId val="{00000000-5994-4641-AD21-C17D2FB46B5D}"/>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5994-4641-AD21-C17D2FB46B5D}"/>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95.24</c:v>
                </c:pt>
                <c:pt idx="1">
                  <c:v>95.24</c:v>
                </c:pt>
                <c:pt idx="2">
                  <c:v>95.24</c:v>
                </c:pt>
                <c:pt idx="3">
                  <c:v>95.24</c:v>
                </c:pt>
                <c:pt idx="4">
                  <c:v>95.24</c:v>
                </c:pt>
              </c:numCache>
            </c:numRef>
          </c:val>
          <c:extLst>
            <c:ext xmlns:c16="http://schemas.microsoft.com/office/drawing/2014/chart" uri="{C3380CC4-5D6E-409C-BE32-E72D297353CC}">
              <c16:uniqueId val="{00000000-4FB9-42CA-A37E-A4F052FD0693}"/>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4FB9-42CA-A37E-A4F052FD0693}"/>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52.97</c:v>
                </c:pt>
                <c:pt idx="1">
                  <c:v>56.7</c:v>
                </c:pt>
                <c:pt idx="2">
                  <c:v>60.24</c:v>
                </c:pt>
                <c:pt idx="3">
                  <c:v>69.52</c:v>
                </c:pt>
                <c:pt idx="4">
                  <c:v>75.98</c:v>
                </c:pt>
              </c:numCache>
            </c:numRef>
          </c:val>
          <c:extLst>
            <c:ext xmlns:c16="http://schemas.microsoft.com/office/drawing/2014/chart" uri="{C3380CC4-5D6E-409C-BE32-E72D297353CC}">
              <c16:uniqueId val="{00000000-EF73-4D64-AB35-39CA57B3674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EF73-4D64-AB35-39CA57B3674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5-4D42-A9E5-143C7139662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5-4D42-A9E5-143C7139662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DB-4A4D-8149-F46140CEF41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DB-4A4D-8149-F46140CEF41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3A-40E9-BC24-364734872C9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3A-40E9-BC24-364734872C9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09-4E96-8BDD-9C0AACF19507}"/>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09-4E96-8BDD-9C0AACF19507}"/>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1103.1400000000001</c:v>
                </c:pt>
                <c:pt idx="1">
                  <c:v>954.77</c:v>
                </c:pt>
                <c:pt idx="2">
                  <c:v>987.05</c:v>
                </c:pt>
                <c:pt idx="3">
                  <c:v>857.67</c:v>
                </c:pt>
                <c:pt idx="4">
                  <c:v>806.99</c:v>
                </c:pt>
              </c:numCache>
            </c:numRef>
          </c:val>
          <c:extLst>
            <c:ext xmlns:c16="http://schemas.microsoft.com/office/drawing/2014/chart" uri="{C3380CC4-5D6E-409C-BE32-E72D297353CC}">
              <c16:uniqueId val="{00000000-1A23-4D89-A41D-C54DA734708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1A23-4D89-A41D-C54DA734708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29.42</c:v>
                </c:pt>
                <c:pt idx="1">
                  <c:v>28.17</c:v>
                </c:pt>
                <c:pt idx="2">
                  <c:v>36.25</c:v>
                </c:pt>
                <c:pt idx="3">
                  <c:v>44.38</c:v>
                </c:pt>
                <c:pt idx="4">
                  <c:v>51.87</c:v>
                </c:pt>
              </c:numCache>
            </c:numRef>
          </c:val>
          <c:extLst>
            <c:ext xmlns:c16="http://schemas.microsoft.com/office/drawing/2014/chart" uri="{C3380CC4-5D6E-409C-BE32-E72D297353CC}">
              <c16:uniqueId val="{00000000-7257-4544-BA36-F7C3BE89485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7257-4544-BA36-F7C3BE89485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862.79</c:v>
                </c:pt>
                <c:pt idx="1">
                  <c:v>880.85</c:v>
                </c:pt>
                <c:pt idx="2">
                  <c:v>719.91</c:v>
                </c:pt>
                <c:pt idx="3">
                  <c:v>610.61</c:v>
                </c:pt>
                <c:pt idx="4">
                  <c:v>623.14</c:v>
                </c:pt>
              </c:numCache>
            </c:numRef>
          </c:val>
          <c:extLst>
            <c:ext xmlns:c16="http://schemas.microsoft.com/office/drawing/2014/chart" uri="{C3380CC4-5D6E-409C-BE32-E72D297353CC}">
              <c16:uniqueId val="{00000000-78CB-4FDE-AF4C-A35ED0A4C92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78CB-4FDE-AF4C-A35ED0A4C92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積丹町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1922</v>
      </c>
      <c r="AM8" s="51"/>
      <c r="AN8" s="51"/>
      <c r="AO8" s="51"/>
      <c r="AP8" s="51"/>
      <c r="AQ8" s="51"/>
      <c r="AR8" s="51"/>
      <c r="AS8" s="51"/>
      <c r="AT8" s="47">
        <f>データ!$S$6</f>
        <v>238.13</v>
      </c>
      <c r="AU8" s="47"/>
      <c r="AV8" s="47"/>
      <c r="AW8" s="47"/>
      <c r="AX8" s="47"/>
      <c r="AY8" s="47"/>
      <c r="AZ8" s="47"/>
      <c r="BA8" s="47"/>
      <c r="BB8" s="47">
        <f>データ!$T$6</f>
        <v>8.07</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79.12</v>
      </c>
      <c r="Q10" s="47"/>
      <c r="R10" s="47"/>
      <c r="S10" s="47"/>
      <c r="T10" s="47"/>
      <c r="U10" s="47"/>
      <c r="V10" s="47"/>
      <c r="W10" s="51">
        <f>データ!$Q$6</f>
        <v>5760</v>
      </c>
      <c r="X10" s="51"/>
      <c r="Y10" s="51"/>
      <c r="Z10" s="51"/>
      <c r="AA10" s="51"/>
      <c r="AB10" s="51"/>
      <c r="AC10" s="51"/>
      <c r="AD10" s="2"/>
      <c r="AE10" s="2"/>
      <c r="AF10" s="2"/>
      <c r="AG10" s="2"/>
      <c r="AH10" s="2"/>
      <c r="AI10" s="2"/>
      <c r="AJ10" s="2"/>
      <c r="AK10" s="2"/>
      <c r="AL10" s="51">
        <f>データ!$U$6</f>
        <v>1516</v>
      </c>
      <c r="AM10" s="51"/>
      <c r="AN10" s="51"/>
      <c r="AO10" s="51"/>
      <c r="AP10" s="51"/>
      <c r="AQ10" s="51"/>
      <c r="AR10" s="51"/>
      <c r="AS10" s="51"/>
      <c r="AT10" s="47">
        <f>データ!$V$6</f>
        <v>20.95</v>
      </c>
      <c r="AU10" s="47"/>
      <c r="AV10" s="47"/>
      <c r="AW10" s="47"/>
      <c r="AX10" s="47"/>
      <c r="AY10" s="47"/>
      <c r="AZ10" s="47"/>
      <c r="BA10" s="47"/>
      <c r="BB10" s="47">
        <f>データ!$W$6</f>
        <v>72.36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117</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118</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119</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43</v>
      </c>
      <c r="O85" s="27" t="str">
        <f>データ!EN6</f>
        <v>【0.80】</v>
      </c>
    </row>
  </sheetData>
  <sheetProtection algorithmName="SHA-512" hashValue="89zMX7ke3qG2+xPORDVJV/MwE4Q3hU0NCwJsyH8IrjTECcuViNtDLuVHghllal8Afd4pREQ9dkBPTP0oALgdfw==" saltValue="iZRo/FYhMkcPASmkpfEpu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2020</v>
      </c>
      <c r="C6" s="34">
        <f t="shared" ref="C6:W6" si="3">C7</f>
        <v>14052</v>
      </c>
      <c r="D6" s="34">
        <f t="shared" si="3"/>
        <v>47</v>
      </c>
      <c r="E6" s="34">
        <f t="shared" si="3"/>
        <v>1</v>
      </c>
      <c r="F6" s="34">
        <f t="shared" si="3"/>
        <v>0</v>
      </c>
      <c r="G6" s="34">
        <f t="shared" si="3"/>
        <v>0</v>
      </c>
      <c r="H6" s="34" t="str">
        <f t="shared" si="3"/>
        <v>北海道　積丹町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79.12</v>
      </c>
      <c r="Q6" s="35">
        <f t="shared" si="3"/>
        <v>5760</v>
      </c>
      <c r="R6" s="35">
        <f t="shared" si="3"/>
        <v>1922</v>
      </c>
      <c r="S6" s="35">
        <f t="shared" si="3"/>
        <v>238.13</v>
      </c>
      <c r="T6" s="35">
        <f t="shared" si="3"/>
        <v>8.07</v>
      </c>
      <c r="U6" s="35">
        <f t="shared" si="3"/>
        <v>1516</v>
      </c>
      <c r="V6" s="35">
        <f t="shared" si="3"/>
        <v>20.95</v>
      </c>
      <c r="W6" s="35">
        <f t="shared" si="3"/>
        <v>72.36</v>
      </c>
      <c r="X6" s="36">
        <f>IF(X7="",NA(),X7)</f>
        <v>52.97</v>
      </c>
      <c r="Y6" s="36">
        <f t="shared" ref="Y6:AG6" si="4">IF(Y7="",NA(),Y7)</f>
        <v>56.7</v>
      </c>
      <c r="Z6" s="36">
        <f t="shared" si="4"/>
        <v>60.24</v>
      </c>
      <c r="AA6" s="36">
        <f t="shared" si="4"/>
        <v>69.52</v>
      </c>
      <c r="AB6" s="36">
        <f t="shared" si="4"/>
        <v>75.98</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1103.1400000000001</v>
      </c>
      <c r="BF6" s="36">
        <f t="shared" ref="BF6:BN6" si="7">IF(BF7="",NA(),BF7)</f>
        <v>954.77</v>
      </c>
      <c r="BG6" s="36">
        <f t="shared" si="7"/>
        <v>987.05</v>
      </c>
      <c r="BH6" s="36">
        <f t="shared" si="7"/>
        <v>857.67</v>
      </c>
      <c r="BI6" s="36">
        <f t="shared" si="7"/>
        <v>806.99</v>
      </c>
      <c r="BJ6" s="36">
        <f t="shared" si="7"/>
        <v>1595.62</v>
      </c>
      <c r="BK6" s="36">
        <f t="shared" si="7"/>
        <v>1302.33</v>
      </c>
      <c r="BL6" s="36">
        <f t="shared" si="7"/>
        <v>1274.21</v>
      </c>
      <c r="BM6" s="36">
        <f t="shared" si="7"/>
        <v>1183.92</v>
      </c>
      <c r="BN6" s="36">
        <f t="shared" si="7"/>
        <v>1128.72</v>
      </c>
      <c r="BO6" s="35" t="str">
        <f>IF(BO7="","",IF(BO7="-","【-】","【"&amp;SUBSTITUTE(TEXT(BO7,"#,##0.00"),"-","△")&amp;"】"))</f>
        <v>【949.15】</v>
      </c>
      <c r="BP6" s="36">
        <f>IF(BP7="",NA(),BP7)</f>
        <v>29.42</v>
      </c>
      <c r="BQ6" s="36">
        <f t="shared" ref="BQ6:BY6" si="8">IF(BQ7="",NA(),BQ7)</f>
        <v>28.17</v>
      </c>
      <c r="BR6" s="36">
        <f t="shared" si="8"/>
        <v>36.25</v>
      </c>
      <c r="BS6" s="36">
        <f t="shared" si="8"/>
        <v>44.38</v>
      </c>
      <c r="BT6" s="36">
        <f t="shared" si="8"/>
        <v>51.87</v>
      </c>
      <c r="BU6" s="36">
        <f t="shared" si="8"/>
        <v>37.92</v>
      </c>
      <c r="BV6" s="36">
        <f t="shared" si="8"/>
        <v>40.89</v>
      </c>
      <c r="BW6" s="36">
        <f t="shared" si="8"/>
        <v>41.25</v>
      </c>
      <c r="BX6" s="36">
        <f t="shared" si="8"/>
        <v>42.5</v>
      </c>
      <c r="BY6" s="36">
        <f t="shared" si="8"/>
        <v>41.84</v>
      </c>
      <c r="BZ6" s="35" t="str">
        <f>IF(BZ7="","",IF(BZ7="-","【-】","【"&amp;SUBSTITUTE(TEXT(BZ7,"#,##0.00"),"-","△")&amp;"】"))</f>
        <v>【55.87】</v>
      </c>
      <c r="CA6" s="36">
        <f>IF(CA7="",NA(),CA7)</f>
        <v>862.79</v>
      </c>
      <c r="CB6" s="36">
        <f t="shared" ref="CB6:CJ6" si="9">IF(CB7="",NA(),CB7)</f>
        <v>880.85</v>
      </c>
      <c r="CC6" s="36">
        <f t="shared" si="9"/>
        <v>719.91</v>
      </c>
      <c r="CD6" s="36">
        <f t="shared" si="9"/>
        <v>610.61</v>
      </c>
      <c r="CE6" s="36">
        <f t="shared" si="9"/>
        <v>623.14</v>
      </c>
      <c r="CF6" s="36">
        <f t="shared" si="9"/>
        <v>423.18</v>
      </c>
      <c r="CG6" s="36">
        <f t="shared" si="9"/>
        <v>383.2</v>
      </c>
      <c r="CH6" s="36">
        <f t="shared" si="9"/>
        <v>383.25</v>
      </c>
      <c r="CI6" s="36">
        <f t="shared" si="9"/>
        <v>377.72</v>
      </c>
      <c r="CJ6" s="36">
        <f t="shared" si="9"/>
        <v>390.47</v>
      </c>
      <c r="CK6" s="35" t="str">
        <f>IF(CK7="","",IF(CK7="-","【-】","【"&amp;SUBSTITUTE(TEXT(CK7,"#,##0.00"),"-","△")&amp;"】"))</f>
        <v>【288.19】</v>
      </c>
      <c r="CL6" s="36">
        <f>IF(CL7="",NA(),CL7)</f>
        <v>18.649999999999999</v>
      </c>
      <c r="CM6" s="36">
        <f t="shared" ref="CM6:CU6" si="10">IF(CM7="",NA(),CM7)</f>
        <v>19.170000000000002</v>
      </c>
      <c r="CN6" s="36">
        <f t="shared" si="10"/>
        <v>18.48</v>
      </c>
      <c r="CO6" s="36">
        <f t="shared" si="10"/>
        <v>18.43</v>
      </c>
      <c r="CP6" s="36">
        <f t="shared" si="10"/>
        <v>17.25</v>
      </c>
      <c r="CQ6" s="36">
        <f t="shared" si="10"/>
        <v>46.9</v>
      </c>
      <c r="CR6" s="36">
        <f t="shared" si="10"/>
        <v>47.95</v>
      </c>
      <c r="CS6" s="36">
        <f t="shared" si="10"/>
        <v>48.26</v>
      </c>
      <c r="CT6" s="36">
        <f t="shared" si="10"/>
        <v>48.01</v>
      </c>
      <c r="CU6" s="36">
        <f t="shared" si="10"/>
        <v>49.08</v>
      </c>
      <c r="CV6" s="35" t="str">
        <f>IF(CV7="","",IF(CV7="-","【-】","【"&amp;SUBSTITUTE(TEXT(CV7,"#,##0.00"),"-","△")&amp;"】"))</f>
        <v>【56.31】</v>
      </c>
      <c r="CW6" s="36">
        <f>IF(CW7="",NA(),CW7)</f>
        <v>95.24</v>
      </c>
      <c r="CX6" s="36">
        <f t="shared" ref="CX6:DF6" si="11">IF(CX7="",NA(),CX7)</f>
        <v>95.24</v>
      </c>
      <c r="CY6" s="36">
        <f t="shared" si="11"/>
        <v>95.24</v>
      </c>
      <c r="CZ6" s="36">
        <f t="shared" si="11"/>
        <v>95.24</v>
      </c>
      <c r="DA6" s="36">
        <f t="shared" si="11"/>
        <v>95.24</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0.26</v>
      </c>
      <c r="EE6" s="36">
        <f t="shared" ref="EE6:EM6" si="14">IF(EE7="",NA(),EE7)</f>
        <v>0.52</v>
      </c>
      <c r="EF6" s="36">
        <f t="shared" si="14"/>
        <v>2.85</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14052</v>
      </c>
      <c r="D7" s="38">
        <v>47</v>
      </c>
      <c r="E7" s="38">
        <v>1</v>
      </c>
      <c r="F7" s="38">
        <v>0</v>
      </c>
      <c r="G7" s="38">
        <v>0</v>
      </c>
      <c r="H7" s="38" t="s">
        <v>97</v>
      </c>
      <c r="I7" s="38" t="s">
        <v>98</v>
      </c>
      <c r="J7" s="38" t="s">
        <v>99</v>
      </c>
      <c r="K7" s="38" t="s">
        <v>100</v>
      </c>
      <c r="L7" s="38" t="s">
        <v>101</v>
      </c>
      <c r="M7" s="38" t="s">
        <v>102</v>
      </c>
      <c r="N7" s="39" t="s">
        <v>103</v>
      </c>
      <c r="O7" s="39" t="s">
        <v>104</v>
      </c>
      <c r="P7" s="39">
        <v>79.12</v>
      </c>
      <c r="Q7" s="39">
        <v>5760</v>
      </c>
      <c r="R7" s="39">
        <v>1922</v>
      </c>
      <c r="S7" s="39">
        <v>238.13</v>
      </c>
      <c r="T7" s="39">
        <v>8.07</v>
      </c>
      <c r="U7" s="39">
        <v>1516</v>
      </c>
      <c r="V7" s="39">
        <v>20.95</v>
      </c>
      <c r="W7" s="39">
        <v>72.36</v>
      </c>
      <c r="X7" s="39">
        <v>52.97</v>
      </c>
      <c r="Y7" s="39">
        <v>56.7</v>
      </c>
      <c r="Z7" s="39">
        <v>60.24</v>
      </c>
      <c r="AA7" s="39">
        <v>69.52</v>
      </c>
      <c r="AB7" s="39">
        <v>75.98</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1103.1400000000001</v>
      </c>
      <c r="BF7" s="39">
        <v>954.77</v>
      </c>
      <c r="BG7" s="39">
        <v>987.05</v>
      </c>
      <c r="BH7" s="39">
        <v>857.67</v>
      </c>
      <c r="BI7" s="39">
        <v>806.99</v>
      </c>
      <c r="BJ7" s="39">
        <v>1595.62</v>
      </c>
      <c r="BK7" s="39">
        <v>1302.33</v>
      </c>
      <c r="BL7" s="39">
        <v>1274.21</v>
      </c>
      <c r="BM7" s="39">
        <v>1183.92</v>
      </c>
      <c r="BN7" s="39">
        <v>1128.72</v>
      </c>
      <c r="BO7" s="39">
        <v>949.15</v>
      </c>
      <c r="BP7" s="39">
        <v>29.42</v>
      </c>
      <c r="BQ7" s="39">
        <v>28.17</v>
      </c>
      <c r="BR7" s="39">
        <v>36.25</v>
      </c>
      <c r="BS7" s="39">
        <v>44.38</v>
      </c>
      <c r="BT7" s="39">
        <v>51.87</v>
      </c>
      <c r="BU7" s="39">
        <v>37.92</v>
      </c>
      <c r="BV7" s="39">
        <v>40.89</v>
      </c>
      <c r="BW7" s="39">
        <v>41.25</v>
      </c>
      <c r="BX7" s="39">
        <v>42.5</v>
      </c>
      <c r="BY7" s="39">
        <v>41.84</v>
      </c>
      <c r="BZ7" s="39">
        <v>55.87</v>
      </c>
      <c r="CA7" s="39">
        <v>862.79</v>
      </c>
      <c r="CB7" s="39">
        <v>880.85</v>
      </c>
      <c r="CC7" s="39">
        <v>719.91</v>
      </c>
      <c r="CD7" s="39">
        <v>610.61</v>
      </c>
      <c r="CE7" s="39">
        <v>623.14</v>
      </c>
      <c r="CF7" s="39">
        <v>423.18</v>
      </c>
      <c r="CG7" s="39">
        <v>383.2</v>
      </c>
      <c r="CH7" s="39">
        <v>383.25</v>
      </c>
      <c r="CI7" s="39">
        <v>377.72</v>
      </c>
      <c r="CJ7" s="39">
        <v>390.47</v>
      </c>
      <c r="CK7" s="39">
        <v>288.19</v>
      </c>
      <c r="CL7" s="39">
        <v>18.649999999999999</v>
      </c>
      <c r="CM7" s="39">
        <v>19.170000000000002</v>
      </c>
      <c r="CN7" s="39">
        <v>18.48</v>
      </c>
      <c r="CO7" s="39">
        <v>18.43</v>
      </c>
      <c r="CP7" s="39">
        <v>17.25</v>
      </c>
      <c r="CQ7" s="39">
        <v>46.9</v>
      </c>
      <c r="CR7" s="39">
        <v>47.95</v>
      </c>
      <c r="CS7" s="39">
        <v>48.26</v>
      </c>
      <c r="CT7" s="39">
        <v>48.01</v>
      </c>
      <c r="CU7" s="39">
        <v>49.08</v>
      </c>
      <c r="CV7" s="39">
        <v>56.31</v>
      </c>
      <c r="CW7" s="39">
        <v>95.24</v>
      </c>
      <c r="CX7" s="39">
        <v>95.24</v>
      </c>
      <c r="CY7" s="39">
        <v>95.24</v>
      </c>
      <c r="CZ7" s="39">
        <v>95.24</v>
      </c>
      <c r="DA7" s="39">
        <v>95.24</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0.26</v>
      </c>
      <c r="EE7" s="39">
        <v>0.52</v>
      </c>
      <c r="EF7" s="39">
        <v>2.85</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110</v>
      </c>
    </row>
    <row r="12" spans="1:144" x14ac:dyDescent="0.15">
      <c r="B12">
        <v>1</v>
      </c>
      <c r="C12">
        <v>1</v>
      </c>
      <c r="D12">
        <v>1</v>
      </c>
      <c r="E12">
        <v>1</v>
      </c>
      <c r="F12">
        <v>2</v>
      </c>
      <c r="G12" t="s">
        <v>111</v>
      </c>
    </row>
    <row r="13" spans="1:144" x14ac:dyDescent="0.15">
      <c r="B13" t="s">
        <v>112</v>
      </c>
      <c r="C13" t="s">
        <v>113</v>
      </c>
      <c r="D13" t="s">
        <v>113</v>
      </c>
      <c r="E13" t="s">
        <v>114</v>
      </c>
      <c r="F13" t="s">
        <v>115</v>
      </c>
      <c r="G13" t="s">
        <v>116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2021-12-03T07:00:47Z</dcterms:created>
  <dcterms:modified xsi:type="dcterms:W3CDTF">2022-02-25T01:34:33Z</dcterms:modified>
  <cp:category/>
</cp:coreProperties>
</file>