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４年度\●R4各種照会\5.1.23 公営企業に係る経営比較分析表（令和３年度決算）の分析等について\"/>
    </mc:Choice>
  </mc:AlternateContent>
  <workbookProtection workbookAlgorithmName="SHA-512" workbookHashValue="T2rU3eAiZh5UawvGwgmGmaZB6uovAMd7b5emciVNy6YNe0yq3xXOxstakQNqCbU7b4SvK2EWmUV40Iekj1BMow==" workbookSaltValue="zYHNBMpyws4dBDptggwFzw=="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<sst xmlns="http://schemas.openxmlformats.org/spreadsheetml/2006/main" count="241" uniqueCount="121">
  <si>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</si>
  <si>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</si>
  <si>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</si>
  <si>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</si>
  <si>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</si>
  <si>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</si>
  <si>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</si>
  <si>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</si>
  <si>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</si>
  <si>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</si>
  <si>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</si>
  <si>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</si>
  <si>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</si>
  <si>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</si>
  <si>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</si>
  <si>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</si>
  <si>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</si>
  <si>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</si>
  <si>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</si>
  <si>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</si>
  <si>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</si>
  <si>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</si>
  <si>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</si>
  <si>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</si>
  <si>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</si>
  <si>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</si>
  <si>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</si>
  <si>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</si>
  <si>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</si>
  <si>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</si>
  <si>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</si>
  <si>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</si>
  <si>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</si>
  <si>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</si>
  <si>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</si>
  <si>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</si>
  <si>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</si>
  <si>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</si>
  <si>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</si>
  <si>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</si>
  <si>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</si>
  <si>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</si>
  <si>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</si>
  <si>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</si>
  <si>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</si>
  <si>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</si>
  <si>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</si>
  <si>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</si>
  <si>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</si>
  <si>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</si>
  <si>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</si>
  <si>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</si>
  <si>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</si>
  <si>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</si>
  <si>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</si>
  <si>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</si>
  <si>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</si>
  <si>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</si>
  <si>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</si>
  <si>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</si>
  <si>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</si>
  <si>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</si>
  <si>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</si>
  <si>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</si>
  <si>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</si>
  <si>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</si>
  <si>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</si>
  <si>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</si>
  <si>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</si>
  <si>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</si>
  <si>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</si>
  <si>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</si>
  <si>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</si>
  <si>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</si>
  <si>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</si>
  <si>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</si>
  <si>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</si>
  <si>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</si>
  <si>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</si>
  <si>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</si>
  <si>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</si>
  <si>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</si>
  <si>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</si>
  <si>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</si>
  <si>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</si>
  <si>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</si>
  <si>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</si>
  <si>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</si>
  <si>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</si>
  <si>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</si>
  <si>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</si>
  <si>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</si>
  <si>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</si>
  <si>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</si>
  <si>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</si>
  <si>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</si>
  <si>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</si>
  <si>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</si>
  <si>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</si>
  <si>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</si>
  <si>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</si>
  <si>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</si>
  <si>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</si>
  <si>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</si>
  <si>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</si>
  <si>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</si>
  <si>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</si>
  <si>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</si>
  <si>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</si>
  <si>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</si>
  <si>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</si>
  <si>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</si>
  <si>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</si>
  <si>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</si>
  <si>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</si>
  <si>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</si>
  <si>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</si>
  <si>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</si>
  <si>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現在の加入率は、76％であるが、未加入世帯の内、高齢者世帯が65％以上を占めている状況にあるが、公共水域の保全について理解していただき加入促進を図る必要がある。
　また、経営効率化を図るために平成30年度から令和３年度にかけ段階的に料金引上げ改定を行っている。</t>
    <phoneticPr fontId="4"/>
  </si>
  <si>
    <t xml:space="preserve"> 全施設が、経過年数１０年を経過しており、今後、管路及び施設の老朽化、電気機械設備など、大量に更新時期を迎える。
</t>
    <phoneticPr fontId="4"/>
  </si>
  <si>
    <t xml:space="preserve"> 積丹町漁業集落排水事業は、平成７年度から平成１５年度にかけて、町内５地区の集落で、終末処理場を設置し、生活排水処理対策を実施し現在に至る。
 整備時から人口が５０％減少したため、汚水処理原価が平均を上回っている。
　経営状況は、独立採算制の原則を理解しながらも、一般会計繰入金により収支均衡を図っている状況にある。
　企業債残高対事業規模比率については、償還が進んでいるため下がり続けているが、令和３年度に施設の更新実施設計を実施し、今後は、計画的に更新工事を実施する予定である。</t>
    <rPh sb="72" eb="74">
      <t>セイビ</t>
    </rPh>
    <rPh sb="74" eb="75">
      <t>ジ</t>
    </rPh>
    <rPh sb="77" eb="79">
      <t>ジンコウ</t>
    </rPh>
    <rPh sb="83" eb="85">
      <t>ゲンショウ</t>
    </rPh>
    <rPh sb="90" eb="92">
      <t>オスイ</t>
    </rPh>
    <rPh sb="92" eb="94">
      <t>ショリ</t>
    </rPh>
    <rPh sb="94" eb="96">
      <t>ゲンカ</t>
    </rPh>
    <rPh sb="97" eb="99">
      <t>ヘイキン</t>
    </rPh>
    <rPh sb="100" eb="10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</si>
</sst>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B-4110-88BA-FE543E94DD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6C2B-4110-88BA-FE543E94DD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107.58</c:v>
                </c:pt>
                <c:pt idx="1">
                  <c:v>105.45</c:v>
                </c:pt>
                <c:pt idx="2">
                  <c:v>100.2</c:v>
                </c:pt>
                <c:pt idx="3">
                  <c:v>84.54</c:v>
                </c:pt>
                <c:pt idx="4">
                  <c:v>75.42</c:v>
                </c:pt>
              </c:numCache>
            </c:numRef>
          </c:val>
          <c:extLst>
            <c:ext xmlns:c16="http://schemas.microsoft.com/office/drawing/2014/chart" uri="{C3380CC4-5D6E-409C-BE32-E72D297353CC}">
              <c16:uniqueId val="{00000000-68B5-4F37-B3FB-7CC469BA55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B5-4F37-B3FB-7CC469BA55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2-47C9-BFBB-D42DB232F4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2-47C9-BFBB-D42DB232F4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C-41AF-BC22-77375A2DC2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C-41AF-BC22-77375A2DC2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23-4775-8B39-83F874E898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23-4775-8B39-83F874E898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0-4C01-ABC8-DA4FDDC5A0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0-4C01-ABC8-DA4FDDC5A0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3684.59</c:v>
                </c:pt>
                <c:pt idx="1">
                  <c:v>3347.74</c:v>
                </c:pt>
                <c:pt idx="2">
                  <c:v>2871.97</c:v>
                </c:pt>
                <c:pt idx="3">
                  <c:v>2691.03</c:v>
                </c:pt>
                <c:pt idx="4">
                  <c:v>2351.66</c:v>
                </c:pt>
              </c:numCache>
            </c:numRef>
          </c:val>
          <c:extLst>
            <c:ext xmlns:c16="http://schemas.microsoft.com/office/drawing/2014/chart" uri="{C3380CC4-5D6E-409C-BE32-E72D297353CC}">
              <c16:uniqueId val="{00000000-6EC5-416C-94D2-B6CA181441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6EC5-416C-94D2-B6CA181441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27.59</c:v>
                </c:pt>
                <c:pt idx="1">
                  <c:v>27.46</c:v>
                </c:pt>
                <c:pt idx="2">
                  <c:v>29.68</c:v>
                </c:pt>
                <c:pt idx="3">
                  <c:v>16.78</c:v>
                </c:pt>
                <c:pt idx="4">
                  <c:v>19.440000000000001</c:v>
                </c:pt>
              </c:numCache>
            </c:numRef>
          </c:val>
          <c:extLst>
            <c:ext xmlns:c16="http://schemas.microsoft.com/office/drawing/2014/chart" uri="{C3380CC4-5D6E-409C-BE32-E72D297353CC}">
              <c16:uniqueId val="{00000000-90C3-4CDB-A506-1F6A1DBF57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90C3-4CDB-A506-1F6A1DBF57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617.07000000000005</c:v>
                </c:pt>
                <c:pt idx="1">
                  <c:v>655.57</c:v>
                </c:pt>
                <c:pt idx="2">
                  <c:v>609.13</c:v>
                </c:pt>
                <c:pt idx="3">
                  <c:v>1215.76</c:v>
                </c:pt>
                <c:pt idx="4">
                  <c:v>1144.25</c:v>
                </c:pt>
              </c:numCache>
            </c:numRef>
          </c:val>
          <c:extLst>
            <c:ext xmlns:c16="http://schemas.microsoft.com/office/drawing/2014/chart" uri="{C3380CC4-5D6E-409C-BE32-E72D297353CC}">
              <c16:uniqueId val="{00000000-6BED-41CC-960F-0D1428E469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6BED-41CC-960F-0D1428E469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B-4FDC-97BF-58A8A2B7CD1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839B-4FDC-97BF-58A8A2B7CD1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75.58</c:v>
                </c:pt>
                <c:pt idx="1">
                  <c:v>77.66</c:v>
                </c:pt>
                <c:pt idx="2">
                  <c:v>79.87</c:v>
                </c:pt>
                <c:pt idx="3">
                  <c:v>77.73</c:v>
                </c:pt>
                <c:pt idx="4">
                  <c:v>77.63</c:v>
                </c:pt>
              </c:numCache>
            </c:numRef>
          </c:val>
          <c:extLst>
            <c:ext xmlns:c16="http://schemas.microsoft.com/office/drawing/2014/chart" uri="{C3380CC4-5D6E-409C-BE32-E72D297353CC}">
              <c16:uniqueId val="{00000000-DBDB-497D-85B8-1459FAAD8C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DBDB-497D-85B8-1459FAAD8C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積丹町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1883</v>
      </c>
      <c r="AM8" s="45"/>
      <c r="AN8" s="45"/>
      <c r="AO8" s="45"/>
      <c r="AP8" s="45"/>
      <c r="AQ8" s="45"/>
      <c r="AR8" s="45"/>
      <c r="AS8" s="45"/>
      <c r="AT8" s="46">
        <f>データ!T6</f>
        <v>238.13</v>
      </c>
      <c r="AU8" s="46"/>
      <c r="AV8" s="46"/>
      <c r="AW8" s="46"/>
      <c r="AX8" s="46"/>
      <c r="AY8" s="46"/>
      <c r="AZ8" s="46"/>
      <c r="BA8" s="46"/>
      <c r="BB8" s="46">
        <f>データ!U6</f>
        <v>7.91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23.87</v>
      </c>
      <c r="Q10" s="46"/>
      <c r="R10" s="46"/>
      <c r="S10" s="46"/>
      <c r="T10" s="46"/>
      <c r="U10" s="46"/>
      <c r="V10" s="46"/>
      <c r="W10" s="46">
        <f>データ!Q6</f>
        <v>100</v>
      </c>
      <c r="X10" s="46"/>
      <c r="Y10" s="46"/>
      <c r="Z10" s="46"/>
      <c r="AA10" s="46"/>
      <c r="AB10" s="46"/>
      <c r="AC10" s="46"/>
      <c r="AD10" s="45">
        <f>データ!R6</f>
        <v>4110</v>
      </c>
      <c r="AE10" s="45"/>
      <c r="AF10" s="45"/>
      <c r="AG10" s="45"/>
      <c r="AH10" s="45"/>
      <c r="AI10" s="45"/>
      <c r="AJ10" s="45"/>
      <c r="AK10" s="2"/>
      <c r="AL10" s="45">
        <f>データ!V6</f>
        <v>447</v>
      </c>
      <c r="AM10" s="45"/>
      <c r="AN10" s="45"/>
      <c r="AO10" s="45"/>
      <c r="AP10" s="45"/>
      <c r="AQ10" s="45"/>
      <c r="AR10" s="45"/>
      <c r="AS10" s="45"/>
      <c r="AT10" s="46">
        <f>データ!W6</f>
        <v>0.54</v>
      </c>
      <c r="AU10" s="46"/>
      <c r="AV10" s="46"/>
      <c r="AW10" s="46"/>
      <c r="AX10" s="46"/>
      <c r="AY10" s="46"/>
      <c r="AZ10" s="46"/>
      <c r="BA10" s="46"/>
      <c r="BB10" s="46">
        <f>データ!X6</f>
        <v>827.78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myxqPiHmil2TEHJIABwZSAR9ukWWusvodJ0hnXLOLP00ilo/7VkNoQN48XuUD9BdyZHP2LDB1XG0JuQ9CKrqSA==" saltValue="s15QP2kFvUyILTCaJvRp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14052</v>
      </c>
      <c r="D6" s="19">
        <f t="shared" si="3"/>
        <v>47</v>
      </c>
      <c r="E6" s="19">
        <f t="shared" si="3"/>
        <v>17</v>
      </c>
      <c r="F6" s="19">
        <f t="shared" si="3"/>
        <v>6</v>
      </c>
      <c r="G6" s="19">
        <f t="shared" si="3"/>
        <v>0</v>
      </c>
      <c r="H6" s="19" t="str">
        <f t="shared" si="3"/>
        <v>北海道　積丹町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23.87</v>
      </c>
      <c r="Q6" s="20">
        <f t="shared" si="3"/>
        <v>100</v>
      </c>
      <c r="R6" s="20">
        <f t="shared" si="3"/>
        <v>4110</v>
      </c>
      <c r="S6" s="20">
        <f t="shared" si="3"/>
        <v>1883</v>
      </c>
      <c r="T6" s="20">
        <f t="shared" si="3"/>
        <v>238.13</v>
      </c>
      <c r="U6" s="20">
        <f t="shared" si="3"/>
        <v>7.91</v>
      </c>
      <c r="V6" s="20">
        <f t="shared" si="3"/>
        <v>447</v>
      </c>
      <c r="W6" s="20">
        <f t="shared" si="3"/>
        <v>0.54</v>
      </c>
      <c r="X6" s="20">
        <f t="shared" si="3"/>
        <v>827.78</v>
      </c>
      <c r="Y6" s="21">
        <f>IF(Y7="",NA(),Y7)</f>
        <v>107.58</v>
      </c>
      <c r="Z6" s="21">
        <f t="shared" ref="Z6:AH6" si="4">IF(Z7="",NA(),Z7)</f>
        <v>105.45</v>
      </c>
      <c r="AA6" s="21">
        <f t="shared" si="4"/>
        <v>100.2</v>
      </c>
      <c r="AB6" s="21">
        <f t="shared" si="4"/>
        <v>84.54</v>
      </c>
      <c r="AC6" s="21">
        <f t="shared" si="4"/>
        <v>75.42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3684.59</v>
      </c>
      <c r="BG6" s="21">
        <f t="shared" ref="BG6:BO6" si="7">IF(BG7="",NA(),BG7)</f>
        <v>3347.74</v>
      </c>
      <c r="BH6" s="21">
        <f t="shared" si="7"/>
        <v>2871.97</v>
      </c>
      <c r="BI6" s="21">
        <f t="shared" si="7"/>
        <v>2691.03</v>
      </c>
      <c r="BJ6" s="21">
        <f t="shared" si="7"/>
        <v>2351.66</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27.59</v>
      </c>
      <c r="BR6" s="21">
        <f t="shared" ref="BR6:BZ6" si="8">IF(BR7="",NA(),BR7)</f>
        <v>27.46</v>
      </c>
      <c r="BS6" s="21">
        <f t="shared" si="8"/>
        <v>29.68</v>
      </c>
      <c r="BT6" s="21">
        <f t="shared" si="8"/>
        <v>16.78</v>
      </c>
      <c r="BU6" s="21">
        <f t="shared" si="8"/>
        <v>19.440000000000001</v>
      </c>
      <c r="BV6" s="21">
        <f t="shared" si="8"/>
        <v>45.81</v>
      </c>
      <c r="BW6" s="21">
        <f t="shared" si="8"/>
        <v>43.43</v>
      </c>
      <c r="BX6" s="21">
        <f t="shared" si="8"/>
        <v>41.41</v>
      </c>
      <c r="BY6" s="21">
        <f t="shared" si="8"/>
        <v>39.64</v>
      </c>
      <c r="BZ6" s="21">
        <f t="shared" si="8"/>
        <v>40</v>
      </c>
      <c r="CA6" s="20" t="str">
        <f>IF(CA7="","",IF(CA7="-","【-】","【"&amp;SUBSTITUTE(TEXT(CA7,"#,##0.00"),"-","△")&amp;"】"))</f>
        <v>【44.22】</v>
      </c>
      <c r="CB6" s="21">
        <f>IF(CB7="",NA(),CB7)</f>
        <v>617.07000000000005</v>
      </c>
      <c r="CC6" s="21">
        <f t="shared" ref="CC6:CK6" si="9">IF(CC7="",NA(),CC7)</f>
        <v>655.57</v>
      </c>
      <c r="CD6" s="21">
        <f t="shared" si="9"/>
        <v>609.13</v>
      </c>
      <c r="CE6" s="21">
        <f t="shared" si="9"/>
        <v>1215.76</v>
      </c>
      <c r="CF6" s="21">
        <f t="shared" si="9"/>
        <v>1144.25</v>
      </c>
      <c r="CG6" s="21">
        <f t="shared" si="9"/>
        <v>383.92</v>
      </c>
      <c r="CH6" s="21">
        <f t="shared" si="9"/>
        <v>400.44</v>
      </c>
      <c r="CI6" s="21">
        <f t="shared" si="9"/>
        <v>417.56</v>
      </c>
      <c r="CJ6" s="21">
        <f t="shared" si="9"/>
        <v>449.72</v>
      </c>
      <c r="CK6" s="21">
        <f t="shared" si="9"/>
        <v>437.27</v>
      </c>
      <c r="CL6" s="20" t="str">
        <f>IF(CL7="","",IF(CL7="-","【-】","【"&amp;SUBSTITUTE(TEXT(CL7,"#,##0.00"),"-","△")&amp;"】"))</f>
        <v>【392.85】</v>
      </c>
      <c r="CM6" s="21" t="str">
        <f>IF(CM7="",NA(),CM7)</f>
        <v>-</v>
      </c>
      <c r="CN6" s="21" t="str">
        <f t="shared" ref="CN6:CV6" si="10">IF(CN7="",NA(),CN7)</f>
        <v>-</v>
      </c>
      <c r="CO6" s="21" t="str">
        <f t="shared" si="10"/>
        <v>-</v>
      </c>
      <c r="CP6" s="21" t="str">
        <f t="shared" si="10"/>
        <v>-</v>
      </c>
      <c r="CQ6" s="21" t="str">
        <f t="shared" si="10"/>
        <v>-</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75.58</v>
      </c>
      <c r="CY6" s="21">
        <f t="shared" ref="CY6:DG6" si="11">IF(CY7="",NA(),CY7)</f>
        <v>77.66</v>
      </c>
      <c r="CZ6" s="21">
        <f t="shared" si="11"/>
        <v>79.87</v>
      </c>
      <c r="DA6" s="21">
        <f t="shared" si="11"/>
        <v>77.73</v>
      </c>
      <c r="DB6" s="21">
        <f t="shared" si="11"/>
        <v>77.63</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14052</v>
      </c>
      <c r="D7" s="23">
        <v>47</v>
      </c>
      <c r="E7" s="23">
        <v>17</v>
      </c>
      <c r="F7" s="23">
        <v>6</v>
      </c>
      <c r="G7" s="23">
        <v>0</v>
      </c>
      <c r="H7" s="23" t="s">
        <v>98</v>
      </c>
      <c r="I7" s="23" t="s">
        <v>99</v>
      </c>
      <c r="J7" s="23" t="s">
        <v>100</v>
      </c>
      <c r="K7" s="23" t="s">
        <v>101</v>
      </c>
      <c r="L7" s="23" t="s">
        <v>102</v>
      </c>
      <c r="M7" s="23" t="s">
        <v>103</v>
      </c>
      <c r="N7" s="24" t="s">
        <v>104</v>
      </c>
      <c r="O7" s="24" t="s">
        <v>105</v>
      </c>
      <c r="P7" s="24">
        <v>23.87</v>
      </c>
      <c r="Q7" s="24">
        <v>100</v>
      </c>
      <c r="R7" s="24">
        <v>4110</v>
      </c>
      <c r="S7" s="24">
        <v>1883</v>
      </c>
      <c r="T7" s="24">
        <v>238.13</v>
      </c>
      <c r="U7" s="24">
        <v>7.91</v>
      </c>
      <c r="V7" s="24">
        <v>447</v>
      </c>
      <c r="W7" s="24">
        <v>0.54</v>
      </c>
      <c r="X7" s="24">
        <v>827.78</v>
      </c>
      <c r="Y7" s="24">
        <v>107.58</v>
      </c>
      <c r="Z7" s="24">
        <v>105.45</v>
      </c>
      <c r="AA7" s="24">
        <v>100.2</v>
      </c>
      <c r="AB7" s="24">
        <v>84.54</v>
      </c>
      <c r="AC7" s="24">
        <v>75.42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3684.59</v>
      </c>
      <c r="BG7" s="24">
        <v>3347.74</v>
      </c>
      <c r="BH7" s="24">
        <v>2871.97</v>
      </c>
      <c r="BI7" s="24">
        <v>2691.03</v>
      </c>
      <c r="BJ7" s="24">
        <v>2351.66</v>
      </c>
      <c r="BK7" s="24">
        <v>1060.8599999999999</v>
      </c>
      <c r="BL7" s="24">
        <v>1006.65</v>
      </c>
      <c r="BM7" s="24">
        <v>998.42</v>
      </c>
      <c r="BN7" s="24">
        <v>1095.52</v>
      </c>
      <c r="BO7" s="24">
        <v>1056.55</v>
      </c>
      <c r="BP7" s="24">
        <v>974.72</v>
      </c>
      <c r="BQ7" s="24">
        <v>27.59</v>
      </c>
      <c r="BR7" s="24">
        <v>27.46</v>
      </c>
      <c r="BS7" s="24">
        <v>29.68</v>
      </c>
      <c r="BT7" s="24">
        <v>16.78</v>
      </c>
      <c r="BU7" s="24">
        <v>19.440000000000001</v>
      </c>
      <c r="BV7" s="24">
        <v>45.81</v>
      </c>
      <c r="BW7" s="24">
        <v>43.43</v>
      </c>
      <c r="BX7" s="24">
        <v>41.41</v>
      </c>
      <c r="BY7" s="24">
        <v>39.64</v>
      </c>
      <c r="BZ7" s="24">
        <v>40</v>
      </c>
      <c r="CA7" s="24">
        <v>44.22</v>
      </c>
      <c r="CB7" s="24">
        <v>617.07000000000005</v>
      </c>
      <c r="CC7" s="24">
        <v>655.57</v>
      </c>
      <c r="CD7" s="24">
        <v>609.13</v>
      </c>
      <c r="CE7" s="24">
        <v>1215.76</v>
      </c>
      <c r="CF7" s="24">
        <v>1144.25</v>
      </c>
      <c r="CG7" s="24">
        <v>383.92</v>
      </c>
      <c r="CH7" s="24">
        <v>400.44</v>
      </c>
      <c r="CI7" s="24">
        <v>417.56</v>
      </c>
      <c r="CJ7" s="24">
        <v>449.72</v>
      </c>
      <c r="CK7" s="24">
        <v>437.27</v>
      </c>
      <c r="CL7" s="24">
        <v>392.85</v>
      </c>
      <c r="CM7" s="24" t="s">
        <v>104</v>
      </c>
      <c r="CN7" s="24" t="s">
        <v>104</v>
      </c>
      <c r="CO7" s="24" t="s">
        <v>104</v>
      </c>
      <c r="CP7" s="24" t="s">
        <v>104</v>
      </c>
      <c r="CQ7" s="24" t="s">
        <v>104</v>
      </c>
      <c r="CR7" s="24">
        <v>33.21</v>
      </c>
      <c r="CS7" s="24">
        <v>32.229999999999997</v>
      </c>
      <c r="CT7" s="24">
        <v>32.479999999999997</v>
      </c>
      <c r="CU7" s="24">
        <v>30.19</v>
      </c>
      <c r="CV7" s="24">
        <v>28.77</v>
      </c>
      <c r="CW7" s="24">
        <v>32.229999999999997</v>
      </c>
      <c r="CX7" s="24">
        <v>75.58</v>
      </c>
      <c r="CY7" s="24">
        <v>77.66</v>
      </c>
      <c r="CZ7" s="24">
        <v>79.87</v>
      </c>
      <c r="DA7" s="24">
        <v>77.73</v>
      </c>
      <c r="DB7" s="24">
        <v>77.63</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2023-01-11T23:56:27Z</cp:lastPrinted>
  <dcterms:created xsi:type="dcterms:W3CDTF">2022-12-01T02:02:21Z</dcterms:created>
  <dcterms:modified xsi:type="dcterms:W3CDTF">2023-02-28T03:16:12Z</dcterms:modified>
  <cp:category/>
</cp:coreProperties>
</file>