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1平成29年度\●H29各種照会\30.2.8　公営企業に係る「経営比較分析表」の分析等について\"/>
    </mc:Choice>
  </mc:AlternateContent>
  <workbookProtection workbookPassword="B319" lockStructure="1"/>
  <bookViews>
    <workbookView xWindow="0" yWindow="0" windowWidth="20490" windowHeight="777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BB10" i="4"/>
  <c r="AT10" i="4"/>
  <c r="AL10" i="4"/>
  <c r="I10" i="4"/>
  <c r="BB8" i="4"/>
  <c r="AT8" i="4"/>
  <c r="AL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<sst xmlns="http://schemas.openxmlformats.org/spreadsheetml/2006/main" count="237" uniqueCount="123">
  <si>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</si>
  <si>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</si>
  <si>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</si>
  <si>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</si>
  <si>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</si>
  <si>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</si>
  <si>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</si>
  <si>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</si>
  <si>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</si>
  <si>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</si>
  <si>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</si>
  <si>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</si>
  <si>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</si>
  <si>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</si>
  <si>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</si>
  <si>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</si>
  <si>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</si>
  <si>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</si>
  <si>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</si>
  <si>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</si>
  <si>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</si>
  <si>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</si>
  <si>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</si>
  <si>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</si>
  <si>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</si>
  <si>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</si>
  <si>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</si>
  <si>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</si>
  <si>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</si>
  <si>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</si>
  <si>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</si>
  <si>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</si>
  <si>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</si>
  <si>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</si>
  <si>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</si>
  <si>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</si>
  <si>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</si>
  <si>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</si>
  <si>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</si>
  <si>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</si>
  <si>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</si>
  <si>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</si>
  <si>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</si>
  <si>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</si>
  <si>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</si>
  <si>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</si>
  <si>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</si>
  <si>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</si>
  <si>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</si>
  <si>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</si>
  <si>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</si>
  <si>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</si>
  <si>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</si>
  <si>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</si>
  <si>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</si>
  <si>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</si>
  <si>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</si>
  <si>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</si>
  <si>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</si>
  <si>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</si>
  <si>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</si>
  <si>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</si>
  <si>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</si>
  <si>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</si>
  <si>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</si>
  <si>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</si>
  <si>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</si>
  <si>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</si>
  <si>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</si>
  <si>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</si>
  <si>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</si>
  <si>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</si>
  <si>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</si>
  <si>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</si>
  <si>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</si>
  <si>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</si>
  <si>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</si>
  <si>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</si>
  <si>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</si>
  <si>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</si>
  <si>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</si>
  <si>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</si>
  <si>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</si>
  <si>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</si>
  <si>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</si>
  <si>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</si>
  <si>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</si>
  <si>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</si>
  <si>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</si>
  <si>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</si>
  <si>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</si>
  <si>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</si>
  <si>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</si>
  <si>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</si>
  <si>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</si>
  <si>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</si>
  <si>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</si>
  <si>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</si>
  <si>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</si>
  <si>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</si>
  <si>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</si>
  <si>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</si>
  <si>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</si>
  <si>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</si>
  <si>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</si>
  <si>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</si>
  <si>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</si>
  <si>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北海道　積丹町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</si>
  <si>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</si>
  <si>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</si>
  <si>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</si>
  <si>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</si>
  <si>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</si>
  <si>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</si>
  <si>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</si>
  <si>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</si>
  <si>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</si>
  <si>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</si>
  <si>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</si>
  <si>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積丹町簡易水道事業は、昭和２８年に創設され、６簡易水道及び２飲雑用水で、形成されていたが、平成８年度に事業変更認可を受け、浄水場の新設や配水管の整備により統合し、２水源２簡易水道として現在に至る。統合整備の背景には、総事業費31億円を投入し、全集落を結ぶ送・配水管約96ｋｍを整備した経緯にあるが、１０地区の集落が点在しており人口密度の高い自治体に比べて管路延長が長いなど、建設コストが割高となることから施設効率が低く、効率的な事業運営が難しいため採算性が低い実状にあることから、給水原価、施設利用率とも悪い数値となっている。独立採算制は理解しながらも、一般会計繰入金により収支均衡を図っている。</t>
    <phoneticPr fontId="4"/>
  </si>
  <si>
    <t>老朽化の状況は、法定耐用年数４０年を超える管路が全体の約２％あり、近年では漏水事故も多発している状況もあり、管路更新に向け事業を進めている。更に、電気機械計装設備についても、耐用年数を超えている状況のため、計画的な更新をしていく必要がある。</t>
    <phoneticPr fontId="4"/>
  </si>
  <si>
    <t>全体の加入率は84％だが、本町市街地である船澗地区（H15整備完了)は、地下水が豊富なことなど、加入率が58％であり、鈍化傾向にある。今後については、加入促進を図るとともに、料金改定も検討せざるを得ない状況になる。経営効率化を図るために、料金改定や経常費用の縮減など検討しなければならない。</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</si>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</sst>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formatCode="#,##0.00;&quot;△&quot;#,##0.00;&quot;-&quot;">
                  <c:v>0.26</c:v>
                </c:pt>
              </c:numCache>
            </c:numRef>
          </c:val>
        </c:ser>
        <c:dLbls>
          <c:showLegendKey val="0"/>
          <c:showVal val="0"/>
          <c:showCatName val="0"/>
          <c:showSerName val="0"/>
          <c:showPercent val="0"/>
          <c:showBubbleSize val="0"/>
        </c:dLbls>
        <c:gapWidth val="150"/>
        <c:axId val="328022592"/>
        <c:axId val="32802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328022592"/>
        <c:axId val="328020240"/>
      </c:lineChart>
      <c:dateAx>
        <c:axId val="328022592"/>
        <c:scaling>
          <c:orientation val="minMax"/>
        </c:scaling>
        <c:delete val="1"/>
        <c:axPos val="b"/>
        <c:numFmt formatCode="ge" sourceLinked="1"/>
        <c:majorTickMark val="none"/>
        <c:minorTickMark val="none"/>
        <c:tickLblPos val="none"/>
        <c:crossAx val="328020240"/>
        <c:crosses val="autoZero"/>
        <c:auto val="1"/>
        <c:lblOffset val="100"/>
        <c:baseTimeUnit val="years"/>
      </c:dateAx>
      <c:valAx>
        <c:axId val="32802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0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20.27</c:v>
                </c:pt>
                <c:pt idx="1">
                  <c:v>18.95</c:v>
                </c:pt>
                <c:pt idx="2">
                  <c:v>19.07</c:v>
                </c:pt>
                <c:pt idx="3">
                  <c:v>18.61</c:v>
                </c:pt>
                <c:pt idx="4">
                  <c:v>18.649999999999999</c:v>
                </c:pt>
              </c:numCache>
            </c:numRef>
          </c:val>
        </c:ser>
        <c:dLbls>
          <c:showLegendKey val="0"/>
          <c:showVal val="0"/>
          <c:showCatName val="0"/>
          <c:showSerName val="0"/>
          <c:showPercent val="0"/>
          <c:showBubbleSize val="0"/>
        </c:dLbls>
        <c:gapWidth val="150"/>
        <c:axId val="267389704"/>
        <c:axId val="26739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267389704"/>
        <c:axId val="267390096"/>
      </c:lineChart>
      <c:dateAx>
        <c:axId val="267389704"/>
        <c:scaling>
          <c:orientation val="minMax"/>
        </c:scaling>
        <c:delete val="1"/>
        <c:axPos val="b"/>
        <c:numFmt formatCode="ge" sourceLinked="1"/>
        <c:majorTickMark val="none"/>
        <c:minorTickMark val="none"/>
        <c:tickLblPos val="none"/>
        <c:crossAx val="267390096"/>
        <c:crosses val="autoZero"/>
        <c:auto val="1"/>
        <c:lblOffset val="100"/>
        <c:baseTimeUnit val="years"/>
      </c:dateAx>
      <c:valAx>
        <c:axId val="26739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38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93.75</c:v>
                </c:pt>
                <c:pt idx="1">
                  <c:v>95.24</c:v>
                </c:pt>
                <c:pt idx="2">
                  <c:v>95.24</c:v>
                </c:pt>
                <c:pt idx="3">
                  <c:v>95.24</c:v>
                </c:pt>
                <c:pt idx="4">
                  <c:v>95.24</c:v>
                </c:pt>
              </c:numCache>
            </c:numRef>
          </c:val>
        </c:ser>
        <c:dLbls>
          <c:showLegendKey val="0"/>
          <c:showVal val="0"/>
          <c:showCatName val="0"/>
          <c:showSerName val="0"/>
          <c:showPercent val="0"/>
          <c:showBubbleSize val="0"/>
        </c:dLbls>
        <c:gapWidth val="150"/>
        <c:axId val="327827272"/>
        <c:axId val="32782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327827272"/>
        <c:axId val="327827664"/>
      </c:lineChart>
      <c:dateAx>
        <c:axId val="327827272"/>
        <c:scaling>
          <c:orientation val="minMax"/>
        </c:scaling>
        <c:delete val="1"/>
        <c:axPos val="b"/>
        <c:numFmt formatCode="ge" sourceLinked="1"/>
        <c:majorTickMark val="none"/>
        <c:minorTickMark val="none"/>
        <c:tickLblPos val="none"/>
        <c:crossAx val="327827664"/>
        <c:crosses val="autoZero"/>
        <c:auto val="1"/>
        <c:lblOffset val="100"/>
        <c:baseTimeUnit val="years"/>
      </c:dateAx>
      <c:valAx>
        <c:axId val="32782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82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47.28</c:v>
                </c:pt>
                <c:pt idx="1">
                  <c:v>47.37</c:v>
                </c:pt>
                <c:pt idx="2">
                  <c:v>46.06</c:v>
                </c:pt>
                <c:pt idx="3">
                  <c:v>44.33</c:v>
                </c:pt>
                <c:pt idx="4">
                  <c:v>52.97</c:v>
                </c:pt>
              </c:numCache>
            </c:numRef>
          </c:val>
        </c:ser>
        <c:dLbls>
          <c:showLegendKey val="0"/>
          <c:showVal val="0"/>
          <c:showCatName val="0"/>
          <c:showSerName val="0"/>
          <c:showPercent val="0"/>
          <c:showBubbleSize val="0"/>
        </c:dLbls>
        <c:gapWidth val="150"/>
        <c:axId val="271892704"/>
        <c:axId val="27386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271892704"/>
        <c:axId val="273869312"/>
      </c:lineChart>
      <c:dateAx>
        <c:axId val="271892704"/>
        <c:scaling>
          <c:orientation val="minMax"/>
        </c:scaling>
        <c:delete val="1"/>
        <c:axPos val="b"/>
        <c:numFmt formatCode="ge" sourceLinked="1"/>
        <c:majorTickMark val="none"/>
        <c:minorTickMark val="none"/>
        <c:tickLblPos val="none"/>
        <c:crossAx val="273869312"/>
        <c:crosses val="autoZero"/>
        <c:auto val="1"/>
        <c:lblOffset val="100"/>
        <c:baseTimeUnit val="years"/>
      </c:dateAx>
      <c:valAx>
        <c:axId val="27386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8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3870488"/>
        <c:axId val="2738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3870488"/>
        <c:axId val="273870880"/>
      </c:lineChart>
      <c:dateAx>
        <c:axId val="273870488"/>
        <c:scaling>
          <c:orientation val="minMax"/>
        </c:scaling>
        <c:delete val="1"/>
        <c:axPos val="b"/>
        <c:numFmt formatCode="ge" sourceLinked="1"/>
        <c:majorTickMark val="none"/>
        <c:minorTickMark val="none"/>
        <c:tickLblPos val="none"/>
        <c:crossAx val="273870880"/>
        <c:crosses val="autoZero"/>
        <c:auto val="1"/>
        <c:lblOffset val="100"/>
        <c:baseTimeUnit val="years"/>
      </c:dateAx>
      <c:valAx>
        <c:axId val="2738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87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3872056"/>
        <c:axId val="2738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3872056"/>
        <c:axId val="273872448"/>
      </c:lineChart>
      <c:dateAx>
        <c:axId val="273872056"/>
        <c:scaling>
          <c:orientation val="minMax"/>
        </c:scaling>
        <c:delete val="1"/>
        <c:axPos val="b"/>
        <c:numFmt formatCode="ge" sourceLinked="1"/>
        <c:majorTickMark val="none"/>
        <c:minorTickMark val="none"/>
        <c:tickLblPos val="none"/>
        <c:crossAx val="273872448"/>
        <c:crosses val="autoZero"/>
        <c:auto val="1"/>
        <c:lblOffset val="100"/>
        <c:baseTimeUnit val="years"/>
      </c:dateAx>
      <c:valAx>
        <c:axId val="2738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87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6092712"/>
        <c:axId val="32609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6092712"/>
        <c:axId val="326093104"/>
      </c:lineChart>
      <c:dateAx>
        <c:axId val="326092712"/>
        <c:scaling>
          <c:orientation val="minMax"/>
        </c:scaling>
        <c:delete val="1"/>
        <c:axPos val="b"/>
        <c:numFmt formatCode="ge" sourceLinked="1"/>
        <c:majorTickMark val="none"/>
        <c:minorTickMark val="none"/>
        <c:tickLblPos val="none"/>
        <c:crossAx val="326093104"/>
        <c:crosses val="autoZero"/>
        <c:auto val="1"/>
        <c:lblOffset val="100"/>
        <c:baseTimeUnit val="years"/>
      </c:dateAx>
      <c:valAx>
        <c:axId val="32609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9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6091928"/>
        <c:axId val="32609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6091928"/>
        <c:axId val="326091536"/>
      </c:lineChart>
      <c:dateAx>
        <c:axId val="326091928"/>
        <c:scaling>
          <c:orientation val="minMax"/>
        </c:scaling>
        <c:delete val="1"/>
        <c:axPos val="b"/>
        <c:numFmt formatCode="ge" sourceLinked="1"/>
        <c:majorTickMark val="none"/>
        <c:minorTickMark val="none"/>
        <c:tickLblPos val="none"/>
        <c:crossAx val="326091536"/>
        <c:crosses val="autoZero"/>
        <c:auto val="1"/>
        <c:lblOffset val="100"/>
        <c:baseTimeUnit val="years"/>
      </c:dateAx>
      <c:valAx>
        <c:axId val="32609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9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1822.23</c:v>
                </c:pt>
                <c:pt idx="1">
                  <c:v>1667.45</c:v>
                </c:pt>
                <c:pt idx="2">
                  <c:v>1531.17</c:v>
                </c:pt>
                <c:pt idx="3">
                  <c:v>1306.92</c:v>
                </c:pt>
                <c:pt idx="4">
                  <c:v>1103.1400000000001</c:v>
                </c:pt>
              </c:numCache>
            </c:numRef>
          </c:val>
        </c:ser>
        <c:dLbls>
          <c:showLegendKey val="0"/>
          <c:showVal val="0"/>
          <c:showCatName val="0"/>
          <c:showSerName val="0"/>
          <c:showPercent val="0"/>
          <c:showBubbleSize val="0"/>
        </c:dLbls>
        <c:gapWidth val="150"/>
        <c:axId val="326092320"/>
        <c:axId val="272605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326092320"/>
        <c:axId val="272605128"/>
      </c:lineChart>
      <c:dateAx>
        <c:axId val="326092320"/>
        <c:scaling>
          <c:orientation val="minMax"/>
        </c:scaling>
        <c:delete val="1"/>
        <c:axPos val="b"/>
        <c:numFmt formatCode="ge" sourceLinked="1"/>
        <c:majorTickMark val="none"/>
        <c:minorTickMark val="none"/>
        <c:tickLblPos val="none"/>
        <c:crossAx val="272605128"/>
        <c:crosses val="autoZero"/>
        <c:auto val="1"/>
        <c:lblOffset val="100"/>
        <c:baseTimeUnit val="years"/>
      </c:dateAx>
      <c:valAx>
        <c:axId val="272605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9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30.43</c:v>
                </c:pt>
                <c:pt idx="1">
                  <c:v>28.97</c:v>
                </c:pt>
                <c:pt idx="2">
                  <c:v>28.42</c:v>
                </c:pt>
                <c:pt idx="3">
                  <c:v>26.34</c:v>
                </c:pt>
                <c:pt idx="4">
                  <c:v>29.42</c:v>
                </c:pt>
              </c:numCache>
            </c:numRef>
          </c:val>
        </c:ser>
        <c:dLbls>
          <c:showLegendKey val="0"/>
          <c:showVal val="0"/>
          <c:showCatName val="0"/>
          <c:showSerName val="0"/>
          <c:showPercent val="0"/>
          <c:showBubbleSize val="0"/>
        </c:dLbls>
        <c:gapWidth val="150"/>
        <c:axId val="272606304"/>
        <c:axId val="272606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272606304"/>
        <c:axId val="272606696"/>
      </c:lineChart>
      <c:dateAx>
        <c:axId val="272606304"/>
        <c:scaling>
          <c:orientation val="minMax"/>
        </c:scaling>
        <c:delete val="1"/>
        <c:axPos val="b"/>
        <c:numFmt formatCode="ge" sourceLinked="1"/>
        <c:majorTickMark val="none"/>
        <c:minorTickMark val="none"/>
        <c:tickLblPos val="none"/>
        <c:crossAx val="272606696"/>
        <c:crosses val="autoZero"/>
        <c:auto val="1"/>
        <c:lblOffset val="100"/>
        <c:baseTimeUnit val="years"/>
      </c:dateAx>
      <c:valAx>
        <c:axId val="272606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60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815.94</c:v>
                </c:pt>
                <c:pt idx="1">
                  <c:v>855.84</c:v>
                </c:pt>
                <c:pt idx="2">
                  <c:v>874.43</c:v>
                </c:pt>
                <c:pt idx="3">
                  <c:v>966.64</c:v>
                </c:pt>
                <c:pt idx="4">
                  <c:v>862.79</c:v>
                </c:pt>
              </c:numCache>
            </c:numRef>
          </c:val>
        </c:ser>
        <c:dLbls>
          <c:showLegendKey val="0"/>
          <c:showVal val="0"/>
          <c:showCatName val="0"/>
          <c:showSerName val="0"/>
          <c:showPercent val="0"/>
          <c:showBubbleSize val="0"/>
        </c:dLbls>
        <c:gapWidth val="150"/>
        <c:axId val="267388136"/>
        <c:axId val="26738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267388136"/>
        <c:axId val="267388528"/>
      </c:lineChart>
      <c:dateAx>
        <c:axId val="267388136"/>
        <c:scaling>
          <c:orientation val="minMax"/>
        </c:scaling>
        <c:delete val="1"/>
        <c:axPos val="b"/>
        <c:numFmt formatCode="ge" sourceLinked="1"/>
        <c:majorTickMark val="none"/>
        <c:minorTickMark val="none"/>
        <c:tickLblPos val="none"/>
        <c:crossAx val="267388528"/>
        <c:crosses val="autoZero"/>
        <c:auto val="1"/>
        <c:lblOffset val="100"/>
        <c:baseTimeUnit val="years"/>
      </c:dateAx>
      <c:valAx>
        <c:axId val="26738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38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北海道　積丹町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122</v>
      </c>
      <c r="AE8" s="74"/>
      <c r="AF8" s="74"/>
      <c r="AG8" s="74"/>
      <c r="AH8" s="74"/>
      <c r="AI8" s="74"/>
      <c r="AJ8" s="74"/>
      <c r="AK8" s="2"/>
      <c r="AL8" s="67">
        <f>データ!$R$6</f>
        <v>2194</v>
      </c>
      <c r="AM8" s="67"/>
      <c r="AN8" s="67"/>
      <c r="AO8" s="67"/>
      <c r="AP8" s="67"/>
      <c r="AQ8" s="67"/>
      <c r="AR8" s="67"/>
      <c r="AS8" s="67"/>
      <c r="AT8" s="66">
        <f>データ!$S$6</f>
        <v>238.14</v>
      </c>
      <c r="AU8" s="66"/>
      <c r="AV8" s="66"/>
      <c r="AW8" s="66"/>
      <c r="AX8" s="66"/>
      <c r="AY8" s="66"/>
      <c r="AZ8" s="66"/>
      <c r="BA8" s="66"/>
      <c r="BB8" s="66">
        <f>データ!$T$6</f>
        <v>9.2100000000000009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71.73</v>
      </c>
      <c r="Q10" s="66"/>
      <c r="R10" s="66"/>
      <c r="S10" s="66"/>
      <c r="T10" s="66"/>
      <c r="U10" s="66"/>
      <c r="V10" s="66"/>
      <c r="W10" s="67">
        <f>データ!$Q$6</f>
        <v>4320</v>
      </c>
      <c r="X10" s="67"/>
      <c r="Y10" s="67"/>
      <c r="Z10" s="67"/>
      <c r="AA10" s="67"/>
      <c r="AB10" s="67"/>
      <c r="AC10" s="67"/>
      <c r="AD10" s="2"/>
      <c r="AE10" s="2"/>
      <c r="AF10" s="2"/>
      <c r="AG10" s="2"/>
      <c r="AH10" s="2"/>
      <c r="AI10" s="2"/>
      <c r="AJ10" s="2"/>
      <c r="AK10" s="2"/>
      <c r="AL10" s="67">
        <f>データ!$U$6</f>
        <v>1563</v>
      </c>
      <c r="AM10" s="67"/>
      <c r="AN10" s="67"/>
      <c r="AO10" s="67"/>
      <c r="AP10" s="67"/>
      <c r="AQ10" s="67"/>
      <c r="AR10" s="67"/>
      <c r="AS10" s="67"/>
      <c r="AT10" s="66">
        <f>データ!$V$6</f>
        <v>20.95</v>
      </c>
      <c r="AU10" s="66"/>
      <c r="AV10" s="66"/>
      <c r="AW10" s="66"/>
      <c r="AX10" s="66"/>
      <c r="AY10" s="66"/>
      <c r="AZ10" s="66"/>
      <c r="BA10" s="66"/>
      <c r="BB10" s="66">
        <f>データ!$W$6</f>
        <v>74.61</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14052</v>
      </c>
      <c r="D6" s="34">
        <f t="shared" si="3"/>
        <v>47</v>
      </c>
      <c r="E6" s="34">
        <f t="shared" si="3"/>
        <v>1</v>
      </c>
      <c r="F6" s="34">
        <f t="shared" si="3"/>
        <v>0</v>
      </c>
      <c r="G6" s="34">
        <f t="shared" si="3"/>
        <v>0</v>
      </c>
      <c r="H6" s="34" t="str">
        <f t="shared" si="3"/>
        <v>北海道　積丹町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71.73</v>
      </c>
      <c r="Q6" s="35">
        <f t="shared" si="3"/>
        <v>4320</v>
      </c>
      <c r="R6" s="35">
        <f t="shared" si="3"/>
        <v>2194</v>
      </c>
      <c r="S6" s="35">
        <f t="shared" si="3"/>
        <v>238.14</v>
      </c>
      <c r="T6" s="35">
        <f t="shared" si="3"/>
        <v>9.2100000000000009</v>
      </c>
      <c r="U6" s="35">
        <f t="shared" si="3"/>
        <v>1563</v>
      </c>
      <c r="V6" s="35">
        <f t="shared" si="3"/>
        <v>20.95</v>
      </c>
      <c r="W6" s="35">
        <f t="shared" si="3"/>
        <v>74.61</v>
      </c>
      <c r="X6" s="36">
        <f>IF(X7="",NA(),X7)</f>
        <v>47.28</v>
      </c>
      <c r="Y6" s="36">
        <f t="shared" ref="Y6:AG6" si="4">IF(Y7="",NA(),Y7)</f>
        <v>47.37</v>
      </c>
      <c r="Z6" s="36">
        <f t="shared" si="4"/>
        <v>46.06</v>
      </c>
      <c r="AA6" s="36">
        <f t="shared" si="4"/>
        <v>44.33</v>
      </c>
      <c r="AB6" s="36">
        <f t="shared" si="4"/>
        <v>52.97</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1822.23</v>
      </c>
      <c r="BF6" s="36">
        <f t="shared" ref="BF6:BN6" si="7">IF(BF7="",NA(),BF7)</f>
        <v>1667.45</v>
      </c>
      <c r="BG6" s="36">
        <f t="shared" si="7"/>
        <v>1531.17</v>
      </c>
      <c r="BH6" s="36">
        <f t="shared" si="7"/>
        <v>1306.92</v>
      </c>
      <c r="BI6" s="36">
        <f t="shared" si="7"/>
        <v>1103.1400000000001</v>
      </c>
      <c r="BJ6" s="36">
        <f t="shared" si="7"/>
        <v>1496.15</v>
      </c>
      <c r="BK6" s="36">
        <f t="shared" si="7"/>
        <v>1462.56</v>
      </c>
      <c r="BL6" s="36">
        <f t="shared" si="7"/>
        <v>1486.62</v>
      </c>
      <c r="BM6" s="36">
        <f t="shared" si="7"/>
        <v>1510.14</v>
      </c>
      <c r="BN6" s="36">
        <f t="shared" si="7"/>
        <v>1595.62</v>
      </c>
      <c r="BO6" s="35" t="str">
        <f>IF(BO7="","",IF(BO7="-","【-】","【"&amp;SUBSTITUTE(TEXT(BO7,"#,##0.00"),"-","△")&amp;"】"))</f>
        <v>【1,280.76】</v>
      </c>
      <c r="BP6" s="36">
        <f>IF(BP7="",NA(),BP7)</f>
        <v>30.43</v>
      </c>
      <c r="BQ6" s="36">
        <f t="shared" ref="BQ6:BY6" si="8">IF(BQ7="",NA(),BQ7)</f>
        <v>28.97</v>
      </c>
      <c r="BR6" s="36">
        <f t="shared" si="8"/>
        <v>28.42</v>
      </c>
      <c r="BS6" s="36">
        <f t="shared" si="8"/>
        <v>26.34</v>
      </c>
      <c r="BT6" s="36">
        <f t="shared" si="8"/>
        <v>29.42</v>
      </c>
      <c r="BU6" s="36">
        <f t="shared" si="8"/>
        <v>33.01</v>
      </c>
      <c r="BV6" s="36">
        <f t="shared" si="8"/>
        <v>32.39</v>
      </c>
      <c r="BW6" s="36">
        <f t="shared" si="8"/>
        <v>24.39</v>
      </c>
      <c r="BX6" s="36">
        <f t="shared" si="8"/>
        <v>22.67</v>
      </c>
      <c r="BY6" s="36">
        <f t="shared" si="8"/>
        <v>37.92</v>
      </c>
      <c r="BZ6" s="35" t="str">
        <f>IF(BZ7="","",IF(BZ7="-","【-】","【"&amp;SUBSTITUTE(TEXT(BZ7,"#,##0.00"),"-","△")&amp;"】"))</f>
        <v>【53.06】</v>
      </c>
      <c r="CA6" s="36">
        <f>IF(CA7="",NA(),CA7)</f>
        <v>815.94</v>
      </c>
      <c r="CB6" s="36">
        <f t="shared" ref="CB6:CJ6" si="9">IF(CB7="",NA(),CB7)</f>
        <v>855.84</v>
      </c>
      <c r="CC6" s="36">
        <f t="shared" si="9"/>
        <v>874.43</v>
      </c>
      <c r="CD6" s="36">
        <f t="shared" si="9"/>
        <v>966.64</v>
      </c>
      <c r="CE6" s="36">
        <f t="shared" si="9"/>
        <v>862.79</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20.27</v>
      </c>
      <c r="CM6" s="36">
        <f t="shared" ref="CM6:CU6" si="10">IF(CM7="",NA(),CM7)</f>
        <v>18.95</v>
      </c>
      <c r="CN6" s="36">
        <f t="shared" si="10"/>
        <v>19.07</v>
      </c>
      <c r="CO6" s="36">
        <f t="shared" si="10"/>
        <v>18.61</v>
      </c>
      <c r="CP6" s="36">
        <f t="shared" si="10"/>
        <v>18.649999999999999</v>
      </c>
      <c r="CQ6" s="36">
        <f t="shared" si="10"/>
        <v>51.11</v>
      </c>
      <c r="CR6" s="36">
        <f t="shared" si="10"/>
        <v>50.49</v>
      </c>
      <c r="CS6" s="36">
        <f t="shared" si="10"/>
        <v>48.36</v>
      </c>
      <c r="CT6" s="36">
        <f t="shared" si="10"/>
        <v>48.7</v>
      </c>
      <c r="CU6" s="36">
        <f t="shared" si="10"/>
        <v>46.9</v>
      </c>
      <c r="CV6" s="35" t="str">
        <f>IF(CV7="","",IF(CV7="-","【-】","【"&amp;SUBSTITUTE(TEXT(CV7,"#,##0.00"),"-","△")&amp;"】"))</f>
        <v>【56.28】</v>
      </c>
      <c r="CW6" s="36">
        <f>IF(CW7="",NA(),CW7)</f>
        <v>93.75</v>
      </c>
      <c r="CX6" s="36">
        <f t="shared" ref="CX6:DF6" si="11">IF(CX7="",NA(),CX7)</f>
        <v>95.24</v>
      </c>
      <c r="CY6" s="36">
        <f t="shared" si="11"/>
        <v>95.24</v>
      </c>
      <c r="CZ6" s="36">
        <f t="shared" si="11"/>
        <v>95.24</v>
      </c>
      <c r="DA6" s="36">
        <f t="shared" si="11"/>
        <v>95.24</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6">
        <f t="shared" si="14"/>
        <v>0.26</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14052</v>
      </c>
      <c r="D7" s="38">
        <v>47</v>
      </c>
      <c r="E7" s="38">
        <v>1</v>
      </c>
      <c r="F7" s="38">
        <v>0</v>
      </c>
      <c r="G7" s="38">
        <v>0</v>
      </c>
      <c r="H7" s="38" t="s">
        <v>107</v>
      </c>
      <c r="I7" s="38" t="s">
        <v>108</v>
      </c>
      <c r="J7" s="38" t="s">
        <v>109</v>
      </c>
      <c r="K7" s="38" t="s">
        <v>110</v>
      </c>
      <c r="L7" s="38" t="s">
        <v>111</v>
      </c>
      <c r="M7" s="38"/>
      <c r="N7" s="39" t="s">
        <v>112</v>
      </c>
      <c r="O7" s="39" t="s">
        <v>113</v>
      </c>
      <c r="P7" s="39">
        <v>71.73</v>
      </c>
      <c r="Q7" s="39">
        <v>4320</v>
      </c>
      <c r="R7" s="39">
        <v>2194</v>
      </c>
      <c r="S7" s="39">
        <v>238.14</v>
      </c>
      <c r="T7" s="39">
        <v>9.2100000000000009</v>
      </c>
      <c r="U7" s="39">
        <v>1563</v>
      </c>
      <c r="V7" s="39">
        <v>20.95</v>
      </c>
      <c r="W7" s="39">
        <v>74.61</v>
      </c>
      <c r="X7" s="39">
        <v>47.28</v>
      </c>
      <c r="Y7" s="39">
        <v>47.37</v>
      </c>
      <c r="Z7" s="39">
        <v>46.06</v>
      </c>
      <c r="AA7" s="39">
        <v>44.33</v>
      </c>
      <c r="AB7" s="39">
        <v>52.97</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1822.23</v>
      </c>
      <c r="BF7" s="39">
        <v>1667.45</v>
      </c>
      <c r="BG7" s="39">
        <v>1531.17</v>
      </c>
      <c r="BH7" s="39">
        <v>1306.92</v>
      </c>
      <c r="BI7" s="39">
        <v>1103.1400000000001</v>
      </c>
      <c r="BJ7" s="39">
        <v>1496.15</v>
      </c>
      <c r="BK7" s="39">
        <v>1462.56</v>
      </c>
      <c r="BL7" s="39">
        <v>1486.62</v>
      </c>
      <c r="BM7" s="39">
        <v>1510.14</v>
      </c>
      <c r="BN7" s="39">
        <v>1595.62</v>
      </c>
      <c r="BO7" s="39">
        <v>1280.76</v>
      </c>
      <c r="BP7" s="39">
        <v>30.43</v>
      </c>
      <c r="BQ7" s="39">
        <v>28.97</v>
      </c>
      <c r="BR7" s="39">
        <v>28.42</v>
      </c>
      <c r="BS7" s="39">
        <v>26.34</v>
      </c>
      <c r="BT7" s="39">
        <v>29.42</v>
      </c>
      <c r="BU7" s="39">
        <v>33.01</v>
      </c>
      <c r="BV7" s="39">
        <v>32.39</v>
      </c>
      <c r="BW7" s="39">
        <v>24.39</v>
      </c>
      <c r="BX7" s="39">
        <v>22.67</v>
      </c>
      <c r="BY7" s="39">
        <v>37.92</v>
      </c>
      <c r="BZ7" s="39">
        <v>53.06</v>
      </c>
      <c r="CA7" s="39">
        <v>815.94</v>
      </c>
      <c r="CB7" s="39">
        <v>855.84</v>
      </c>
      <c r="CC7" s="39">
        <v>874.43</v>
      </c>
      <c r="CD7" s="39">
        <v>966.64</v>
      </c>
      <c r="CE7" s="39">
        <v>862.79</v>
      </c>
      <c r="CF7" s="39">
        <v>523.08000000000004</v>
      </c>
      <c r="CG7" s="39">
        <v>530.83000000000004</v>
      </c>
      <c r="CH7" s="39">
        <v>734.18</v>
      </c>
      <c r="CI7" s="39">
        <v>789.62</v>
      </c>
      <c r="CJ7" s="39">
        <v>423.18</v>
      </c>
      <c r="CK7" s="39">
        <v>314.83</v>
      </c>
      <c r="CL7" s="39">
        <v>20.27</v>
      </c>
      <c r="CM7" s="39">
        <v>18.95</v>
      </c>
      <c r="CN7" s="39">
        <v>19.07</v>
      </c>
      <c r="CO7" s="39">
        <v>18.61</v>
      </c>
      <c r="CP7" s="39">
        <v>18.649999999999999</v>
      </c>
      <c r="CQ7" s="39">
        <v>51.11</v>
      </c>
      <c r="CR7" s="39">
        <v>50.49</v>
      </c>
      <c r="CS7" s="39">
        <v>48.36</v>
      </c>
      <c r="CT7" s="39">
        <v>48.7</v>
      </c>
      <c r="CU7" s="39">
        <v>46.9</v>
      </c>
      <c r="CV7" s="39">
        <v>56.28</v>
      </c>
      <c r="CW7" s="39">
        <v>93.75</v>
      </c>
      <c r="CX7" s="39">
        <v>95.24</v>
      </c>
      <c r="CY7" s="39">
        <v>95.24</v>
      </c>
      <c r="CZ7" s="39">
        <v>95.24</v>
      </c>
      <c r="DA7" s="39">
        <v>95.24</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0.26</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2018-02-07T08:33:03Z</cp:lastPrinted>
  <dcterms:created xsi:type="dcterms:W3CDTF">2017-12-25T01:39:41Z</dcterms:created>
  <dcterms:modified xsi:type="dcterms:W3CDTF">2018-02-28T05:10:27Z</dcterms:modified>
  <cp:category/>
</cp:coreProperties>
</file>