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1平成29年度\●H29各種照会\30.2.8　公営企業に係る「経営比較分析表」の分析等について\"/>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<sst xmlns="http://schemas.openxmlformats.org/spreadsheetml/2006/main" count="243" uniqueCount="126">
  <si>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</si>
  <si>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</si>
  <si>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</si>
  <si>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</si>
  <si>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</si>
  <si>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</si>
  <si>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</si>
  <si>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</si>
  <si>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</si>
  <si>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</si>
  <si>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</si>
  <si>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</si>
  <si>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</si>
  <si>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</si>
  <si>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</si>
  <si>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</si>
  <si>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</si>
  <si>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</si>
  <si>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</si>
  <si>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</si>
  <si>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</si>
  <si>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</si>
  <si>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</si>
  <si>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</si>
  <si>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</si>
  <si>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</si>
  <si>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</si>
  <si>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</si>
  <si>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</si>
  <si>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</si>
  <si>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</si>
  <si>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</si>
  <si>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</si>
  <si>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</si>
  <si>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</si>
  <si>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</si>
  <si>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</si>
  <si>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</si>
  <si>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</si>
  <si>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</si>
  <si>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</si>
  <si>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</si>
  <si>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</si>
  <si>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</si>
  <si>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</si>
  <si>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</si>
  <si>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</si>
  <si>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</si>
  <si>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</si>
  <si>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</si>
  <si>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</si>
  <si>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</si>
  <si>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</si>
  <si>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</si>
  <si>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</si>
  <si>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</si>
  <si>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</si>
  <si>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</si>
  <si>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</si>
  <si>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</si>
  <si>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</si>
  <si>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</si>
  <si>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</si>
  <si>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</si>
  <si>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</si>
  <si>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</si>
  <si>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</si>
  <si>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</si>
  <si>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</si>
  <si>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</si>
  <si>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</si>
  <si>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</si>
  <si>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</si>
  <si>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</si>
  <si>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</si>
  <si>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</si>
  <si>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</si>
  <si>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</si>
  <si>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</si>
  <si>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</si>
  <si>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</si>
  <si>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</si>
  <si>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</si>
  <si>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</si>
  <si>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</si>
  <si>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</si>
  <si>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</si>
  <si>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</si>
  <si>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</si>
  <si>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</si>
  <si>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</si>
  <si>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</si>
  <si>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</si>
  <si>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</si>
  <si>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</si>
  <si>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</si>
  <si>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</si>
  <si>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</si>
  <si>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</si>
  <si>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</si>
  <si>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</si>
  <si>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</si>
  <si>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</si>
  <si>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</si>
  <si>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</si>
  <si>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</si>
  <si>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</si>
  <si>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</si>
  <si>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</si>
  <si>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</si>
  <si>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積丹町</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</si>
  <si>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</si>
  <si>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</si>
  <si>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</si>
  <si>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</si>
  <si>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</si>
  <si>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</si>
  <si>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</si>
  <si>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</si>
  <si>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</si>
  <si>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</si>
  <si>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</si>
  <si>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積丹町漁業集落排水事業は、平成７年度から平成１５年度にかけて、町内５地区の集落で、公共水域の水質保全並びに快適で衛生的な居住環境の確保に向けて、それぞれの地区に終末処理場を設置し、生活排水処理対策を実施し現在に至る。経営状況は、独立採算制の原則を理解しながらも、一般会計繰入金により収支均衡を図っている状況にある。施設利用率では、類似団体及び全国平均値より低い数値を示しており、施設維持費の抑制も検討しなければならないと理解し、施設の規模縮小等の検討が必要ではないかと考える。</t>
    <phoneticPr fontId="4"/>
  </si>
  <si>
    <t>全施設が、経過年数１０年を経過しており、今後、管路及び施設の老朽化、電気機械計装設備の更新も視野に入れ、検討しなければならない。</t>
    <phoneticPr fontId="4"/>
  </si>
  <si>
    <t>現在の加入率（接続率）は、74％であるが、未加入者世帯の内、高齢者世帯が65％以上占めている状況にあり厳しい状況にあるが、無利子貸付金制度や公共水域の保全について理解していただき加入促進を図る必要がある。また、経営効率化を図るために料金改定や経常費用の縮減など、検討していかなければならない。</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</si>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</sst>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8022592"/>
        <c:axId val="32802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328022592"/>
        <c:axId val="328022984"/>
      </c:lineChart>
      <c:dateAx>
        <c:axId val="328022592"/>
        <c:scaling>
          <c:orientation val="minMax"/>
        </c:scaling>
        <c:delete val="1"/>
        <c:axPos val="b"/>
        <c:numFmt formatCode="ge" sourceLinked="1"/>
        <c:majorTickMark val="none"/>
        <c:minorTickMark val="none"/>
        <c:tickLblPos val="none"/>
        <c:crossAx val="328022984"/>
        <c:crosses val="autoZero"/>
        <c:auto val="1"/>
        <c:lblOffset val="100"/>
        <c:baseTimeUnit val="years"/>
      </c:dateAx>
      <c:valAx>
        <c:axId val="32802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0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24.52</c:v>
                </c:pt>
                <c:pt idx="1">
                  <c:v>24.52</c:v>
                </c:pt>
                <c:pt idx="2">
                  <c:v>0</c:v>
                </c:pt>
                <c:pt idx="3">
                  <c:v>0</c:v>
                </c:pt>
                <c:pt idx="4">
                  <c:v>0</c:v>
                </c:pt>
              </c:numCache>
            </c:numRef>
          </c:val>
        </c:ser>
        <c:dLbls>
          <c:showLegendKey val="0"/>
          <c:showVal val="0"/>
          <c:showCatName val="0"/>
          <c:showSerName val="0"/>
          <c:showPercent val="0"/>
          <c:showBubbleSize val="0"/>
        </c:dLbls>
        <c:gapWidth val="150"/>
        <c:axId val="326654560"/>
        <c:axId val="32665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326654560"/>
        <c:axId val="326654952"/>
      </c:lineChart>
      <c:dateAx>
        <c:axId val="326654560"/>
        <c:scaling>
          <c:orientation val="minMax"/>
        </c:scaling>
        <c:delete val="1"/>
        <c:axPos val="b"/>
        <c:numFmt formatCode="ge" sourceLinked="1"/>
        <c:majorTickMark val="none"/>
        <c:minorTickMark val="none"/>
        <c:tickLblPos val="none"/>
        <c:crossAx val="326654952"/>
        <c:crosses val="autoZero"/>
        <c:auto val="1"/>
        <c:lblOffset val="100"/>
        <c:baseTimeUnit val="years"/>
      </c:dateAx>
      <c:valAx>
        <c:axId val="32665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73.14</c:v>
                </c:pt>
                <c:pt idx="1">
                  <c:v>77.290000000000006</c:v>
                </c:pt>
                <c:pt idx="2">
                  <c:v>76.400000000000006</c:v>
                </c:pt>
                <c:pt idx="3">
                  <c:v>75.790000000000006</c:v>
                </c:pt>
                <c:pt idx="4">
                  <c:v>74.22</c:v>
                </c:pt>
              </c:numCache>
            </c:numRef>
          </c:val>
        </c:ser>
        <c:dLbls>
          <c:showLegendKey val="0"/>
          <c:showVal val="0"/>
          <c:showCatName val="0"/>
          <c:showSerName val="0"/>
          <c:showPercent val="0"/>
          <c:showBubbleSize val="0"/>
        </c:dLbls>
        <c:gapWidth val="150"/>
        <c:axId val="326656128"/>
        <c:axId val="32665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326656128"/>
        <c:axId val="326656520"/>
      </c:lineChart>
      <c:dateAx>
        <c:axId val="326656128"/>
        <c:scaling>
          <c:orientation val="minMax"/>
        </c:scaling>
        <c:delete val="1"/>
        <c:axPos val="b"/>
        <c:numFmt formatCode="ge" sourceLinked="1"/>
        <c:majorTickMark val="none"/>
        <c:minorTickMark val="none"/>
        <c:tickLblPos val="none"/>
        <c:crossAx val="326656520"/>
        <c:crosses val="autoZero"/>
        <c:auto val="1"/>
        <c:lblOffset val="100"/>
        <c:baseTimeUnit val="years"/>
      </c:dateAx>
      <c:valAx>
        <c:axId val="32665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80.760000000000005</c:v>
                </c:pt>
                <c:pt idx="1">
                  <c:v>97.29</c:v>
                </c:pt>
                <c:pt idx="2">
                  <c:v>105.1</c:v>
                </c:pt>
                <c:pt idx="3">
                  <c:v>104.36</c:v>
                </c:pt>
                <c:pt idx="4">
                  <c:v>104.12</c:v>
                </c:pt>
              </c:numCache>
            </c:numRef>
          </c:val>
        </c:ser>
        <c:dLbls>
          <c:showLegendKey val="0"/>
          <c:showVal val="0"/>
          <c:showCatName val="0"/>
          <c:showSerName val="0"/>
          <c:showPercent val="0"/>
          <c:showBubbleSize val="0"/>
        </c:dLbls>
        <c:gapWidth val="150"/>
        <c:axId val="271890352"/>
        <c:axId val="271892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1890352"/>
        <c:axId val="271892312"/>
      </c:lineChart>
      <c:dateAx>
        <c:axId val="271890352"/>
        <c:scaling>
          <c:orientation val="minMax"/>
        </c:scaling>
        <c:delete val="1"/>
        <c:axPos val="b"/>
        <c:numFmt formatCode="ge" sourceLinked="1"/>
        <c:majorTickMark val="none"/>
        <c:minorTickMark val="none"/>
        <c:tickLblPos val="none"/>
        <c:crossAx val="271892312"/>
        <c:crosses val="autoZero"/>
        <c:auto val="1"/>
        <c:lblOffset val="100"/>
        <c:baseTimeUnit val="years"/>
      </c:dateAx>
      <c:valAx>
        <c:axId val="271892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89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3345824"/>
        <c:axId val="33334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3345824"/>
        <c:axId val="333346216"/>
      </c:lineChart>
      <c:dateAx>
        <c:axId val="333345824"/>
        <c:scaling>
          <c:orientation val="minMax"/>
        </c:scaling>
        <c:delete val="1"/>
        <c:axPos val="b"/>
        <c:numFmt formatCode="ge" sourceLinked="1"/>
        <c:majorTickMark val="none"/>
        <c:minorTickMark val="none"/>
        <c:tickLblPos val="none"/>
        <c:crossAx val="333346216"/>
        <c:crosses val="autoZero"/>
        <c:auto val="1"/>
        <c:lblOffset val="100"/>
        <c:baseTimeUnit val="years"/>
      </c:dateAx>
      <c:valAx>
        <c:axId val="33334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4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3347784"/>
        <c:axId val="33334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3347784"/>
        <c:axId val="333348176"/>
      </c:lineChart>
      <c:dateAx>
        <c:axId val="333347784"/>
        <c:scaling>
          <c:orientation val="minMax"/>
        </c:scaling>
        <c:delete val="1"/>
        <c:axPos val="b"/>
        <c:numFmt formatCode="ge" sourceLinked="1"/>
        <c:majorTickMark val="none"/>
        <c:minorTickMark val="none"/>
        <c:tickLblPos val="none"/>
        <c:crossAx val="333348176"/>
        <c:crosses val="autoZero"/>
        <c:auto val="1"/>
        <c:lblOffset val="100"/>
        <c:baseTimeUnit val="years"/>
      </c:dateAx>
      <c:valAx>
        <c:axId val="33334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47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7350016"/>
        <c:axId val="327350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350016"/>
        <c:axId val="327350408"/>
      </c:lineChart>
      <c:dateAx>
        <c:axId val="327350016"/>
        <c:scaling>
          <c:orientation val="minMax"/>
        </c:scaling>
        <c:delete val="1"/>
        <c:axPos val="b"/>
        <c:numFmt formatCode="ge" sourceLinked="1"/>
        <c:majorTickMark val="none"/>
        <c:minorTickMark val="none"/>
        <c:tickLblPos val="none"/>
        <c:crossAx val="327350408"/>
        <c:crosses val="autoZero"/>
        <c:auto val="1"/>
        <c:lblOffset val="100"/>
        <c:baseTimeUnit val="years"/>
      </c:dateAx>
      <c:valAx>
        <c:axId val="32735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7351584"/>
        <c:axId val="32735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7351584"/>
        <c:axId val="327351976"/>
      </c:lineChart>
      <c:dateAx>
        <c:axId val="327351584"/>
        <c:scaling>
          <c:orientation val="minMax"/>
        </c:scaling>
        <c:delete val="1"/>
        <c:axPos val="b"/>
        <c:numFmt formatCode="ge" sourceLinked="1"/>
        <c:majorTickMark val="none"/>
        <c:minorTickMark val="none"/>
        <c:tickLblPos val="none"/>
        <c:crossAx val="327351976"/>
        <c:crosses val="autoZero"/>
        <c:auto val="1"/>
        <c:lblOffset val="100"/>
        <c:baseTimeUnit val="years"/>
      </c:dateAx>
      <c:valAx>
        <c:axId val="32735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1573.68</c:v>
                </c:pt>
                <c:pt idx="1">
                  <c:v>1617.41</c:v>
                </c:pt>
                <c:pt idx="2">
                  <c:v>2883.9</c:v>
                </c:pt>
                <c:pt idx="3">
                  <c:v>2252.44</c:v>
                </c:pt>
                <c:pt idx="4">
                  <c:v>1985</c:v>
                </c:pt>
              </c:numCache>
            </c:numRef>
          </c:val>
        </c:ser>
        <c:dLbls>
          <c:showLegendKey val="0"/>
          <c:showVal val="0"/>
          <c:showCatName val="0"/>
          <c:showSerName val="0"/>
          <c:showPercent val="0"/>
          <c:showBubbleSize val="0"/>
        </c:dLbls>
        <c:gapWidth val="150"/>
        <c:axId val="327353152"/>
        <c:axId val="32664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327353152"/>
        <c:axId val="326646368"/>
      </c:lineChart>
      <c:dateAx>
        <c:axId val="327353152"/>
        <c:scaling>
          <c:orientation val="minMax"/>
        </c:scaling>
        <c:delete val="1"/>
        <c:axPos val="b"/>
        <c:numFmt formatCode="ge" sourceLinked="1"/>
        <c:majorTickMark val="none"/>
        <c:minorTickMark val="none"/>
        <c:tickLblPos val="none"/>
        <c:crossAx val="326646368"/>
        <c:crosses val="autoZero"/>
        <c:auto val="1"/>
        <c:lblOffset val="100"/>
        <c:baseTimeUnit val="years"/>
      </c:dateAx>
      <c:valAx>
        <c:axId val="3266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36.15</c:v>
                </c:pt>
                <c:pt idx="1">
                  <c:v>32.07</c:v>
                </c:pt>
                <c:pt idx="2">
                  <c:v>21.16</c:v>
                </c:pt>
                <c:pt idx="3">
                  <c:v>23.77</c:v>
                </c:pt>
                <c:pt idx="4">
                  <c:v>23.53</c:v>
                </c:pt>
              </c:numCache>
            </c:numRef>
          </c:val>
        </c:ser>
        <c:dLbls>
          <c:showLegendKey val="0"/>
          <c:showVal val="0"/>
          <c:showCatName val="0"/>
          <c:showSerName val="0"/>
          <c:showPercent val="0"/>
          <c:showBubbleSize val="0"/>
        </c:dLbls>
        <c:gapWidth val="150"/>
        <c:axId val="326647544"/>
        <c:axId val="3266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326647544"/>
        <c:axId val="326647936"/>
      </c:lineChart>
      <c:dateAx>
        <c:axId val="326647544"/>
        <c:scaling>
          <c:orientation val="minMax"/>
        </c:scaling>
        <c:delete val="1"/>
        <c:axPos val="b"/>
        <c:numFmt formatCode="ge" sourceLinked="1"/>
        <c:majorTickMark val="none"/>
        <c:minorTickMark val="none"/>
        <c:tickLblPos val="none"/>
        <c:crossAx val="326647936"/>
        <c:crosses val="autoZero"/>
        <c:auto val="1"/>
        <c:lblOffset val="100"/>
        <c:baseTimeUnit val="years"/>
      </c:dateAx>
      <c:valAx>
        <c:axId val="3266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4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458.91</c:v>
                </c:pt>
                <c:pt idx="1">
                  <c:v>514.89</c:v>
                </c:pt>
                <c:pt idx="2">
                  <c:v>787.74</c:v>
                </c:pt>
                <c:pt idx="3">
                  <c:v>721.5</c:v>
                </c:pt>
                <c:pt idx="4">
                  <c:v>723.5</c:v>
                </c:pt>
              </c:numCache>
            </c:numRef>
          </c:val>
        </c:ser>
        <c:dLbls>
          <c:showLegendKey val="0"/>
          <c:showVal val="0"/>
          <c:showCatName val="0"/>
          <c:showSerName val="0"/>
          <c:showPercent val="0"/>
          <c:showBubbleSize val="0"/>
        </c:dLbls>
        <c:gapWidth val="150"/>
        <c:axId val="333347392"/>
        <c:axId val="32664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333347392"/>
        <c:axId val="326649112"/>
      </c:lineChart>
      <c:dateAx>
        <c:axId val="333347392"/>
        <c:scaling>
          <c:orientation val="minMax"/>
        </c:scaling>
        <c:delete val="1"/>
        <c:axPos val="b"/>
        <c:numFmt formatCode="ge" sourceLinked="1"/>
        <c:majorTickMark val="none"/>
        <c:minorTickMark val="none"/>
        <c:tickLblPos val="none"/>
        <c:crossAx val="326649112"/>
        <c:crosses val="autoZero"/>
        <c:auto val="1"/>
        <c:lblOffset val="100"/>
        <c:baseTimeUnit val="years"/>
      </c:dateAx>
      <c:valAx>
        <c:axId val="32664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3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1" sqref="AK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北海道　積丹町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
        <v>125</v>
      </c>
      <c r="AE8" s="73"/>
      <c r="AF8" s="73"/>
      <c r="AG8" s="73"/>
      <c r="AH8" s="73"/>
      <c r="AI8" s="73"/>
      <c r="AJ8" s="73"/>
      <c r="AK8" s="4"/>
      <c r="AL8" s="67">
        <f>データ!S6</f>
        <v>2194</v>
      </c>
      <c r="AM8" s="67"/>
      <c r="AN8" s="67"/>
      <c r="AO8" s="67"/>
      <c r="AP8" s="67"/>
      <c r="AQ8" s="67"/>
      <c r="AR8" s="67"/>
      <c r="AS8" s="67"/>
      <c r="AT8" s="66">
        <f>データ!T6</f>
        <v>238.14</v>
      </c>
      <c r="AU8" s="66"/>
      <c r="AV8" s="66"/>
      <c r="AW8" s="66"/>
      <c r="AX8" s="66"/>
      <c r="AY8" s="66"/>
      <c r="AZ8" s="66"/>
      <c r="BA8" s="66"/>
      <c r="BB8" s="66">
        <f>データ!U6</f>
        <v>9.2100000000000009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24.92</v>
      </c>
      <c r="Q10" s="66"/>
      <c r="R10" s="66"/>
      <c r="S10" s="66"/>
      <c r="T10" s="66"/>
      <c r="U10" s="66"/>
      <c r="V10" s="66"/>
      <c r="W10" s="66">
        <f>データ!Q6</f>
        <v>100</v>
      </c>
      <c r="X10" s="66"/>
      <c r="Y10" s="66"/>
      <c r="Z10" s="66"/>
      <c r="AA10" s="66"/>
      <c r="AB10" s="66"/>
      <c r="AC10" s="66"/>
      <c r="AD10" s="67">
        <f>データ!R6</f>
        <v>3240</v>
      </c>
      <c r="AE10" s="67"/>
      <c r="AF10" s="67"/>
      <c r="AG10" s="67"/>
      <c r="AH10" s="67"/>
      <c r="AI10" s="67"/>
      <c r="AJ10" s="67"/>
      <c r="AK10" s="2"/>
      <c r="AL10" s="67">
        <f>データ!V6</f>
        <v>543</v>
      </c>
      <c r="AM10" s="67"/>
      <c r="AN10" s="67"/>
      <c r="AO10" s="67"/>
      <c r="AP10" s="67"/>
      <c r="AQ10" s="67"/>
      <c r="AR10" s="67"/>
      <c r="AS10" s="67"/>
      <c r="AT10" s="66">
        <f>データ!W6</f>
        <v>0.52</v>
      </c>
      <c r="AU10" s="66"/>
      <c r="AV10" s="66"/>
      <c r="AW10" s="66"/>
      <c r="AX10" s="66"/>
      <c r="AY10" s="66"/>
      <c r="AZ10" s="66"/>
      <c r="BA10" s="66"/>
      <c r="BB10" s="66">
        <f>データ!X6</f>
        <v>1044.23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14052</v>
      </c>
      <c r="D6" s="33">
        <f t="shared" si="3"/>
        <v>47</v>
      </c>
      <c r="E6" s="33">
        <f t="shared" si="3"/>
        <v>17</v>
      </c>
      <c r="F6" s="33">
        <f t="shared" si="3"/>
        <v>6</v>
      </c>
      <c r="G6" s="33">
        <f t="shared" si="3"/>
        <v>0</v>
      </c>
      <c r="H6" s="33" t="str">
        <f t="shared" si="3"/>
        <v>北海道　積丹町</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24.92</v>
      </c>
      <c r="Q6" s="34">
        <f t="shared" si="3"/>
        <v>100</v>
      </c>
      <c r="R6" s="34">
        <f t="shared" si="3"/>
        <v>3240</v>
      </c>
      <c r="S6" s="34">
        <f t="shared" si="3"/>
        <v>2194</v>
      </c>
      <c r="T6" s="34">
        <f t="shared" si="3"/>
        <v>238.14</v>
      </c>
      <c r="U6" s="34">
        <f t="shared" si="3"/>
        <v>9.2100000000000009</v>
      </c>
      <c r="V6" s="34">
        <f t="shared" si="3"/>
        <v>543</v>
      </c>
      <c r="W6" s="34">
        <f t="shared" si="3"/>
        <v>0.52</v>
      </c>
      <c r="X6" s="34">
        <f t="shared" si="3"/>
        <v>1044.23</v>
      </c>
      <c r="Y6" s="35">
        <f>IF(Y7="",NA(),Y7)</f>
        <v>80.760000000000005</v>
      </c>
      <c r="Z6" s="35">
        <f t="shared" ref="Z6:AH6" si="4">IF(Z7="",NA(),Z7)</f>
        <v>97.29</v>
      </c>
      <c r="AA6" s="35">
        <f t="shared" si="4"/>
        <v>105.1</v>
      </c>
      <c r="AB6" s="35">
        <f t="shared" si="4"/>
        <v>104.36</v>
      </c>
      <c r="AC6" s="35">
        <f t="shared" si="4"/>
        <v>104.12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1573.68</v>
      </c>
      <c r="BG6" s="35">
        <f t="shared" ref="BG6:BO6" si="7">IF(BG7="",NA(),BG7)</f>
        <v>1617.41</v>
      </c>
      <c r="BH6" s="35">
        <f t="shared" si="7"/>
        <v>2883.9</v>
      </c>
      <c r="BI6" s="35">
        <f t="shared" si="7"/>
        <v>2252.44</v>
      </c>
      <c r="BJ6" s="35">
        <f t="shared" si="7"/>
        <v>1985</v>
      </c>
      <c r="BK6" s="35">
        <f t="shared" si="7"/>
        <v>827.19</v>
      </c>
      <c r="BL6" s="35">
        <f t="shared" si="7"/>
        <v>817.63</v>
      </c>
      <c r="BM6" s="35">
        <f t="shared" si="7"/>
        <v>830.5</v>
      </c>
      <c r="BN6" s="35">
        <f t="shared" si="7"/>
        <v>1029.24</v>
      </c>
      <c r="BO6" s="35">
        <f t="shared" si="7"/>
        <v>1063.93</v>
      </c>
      <c r="BP6" s="34" t="str">
        <f>IF(BP7="","",IF(BP7="-","【-】","【"&amp;SUBSTITUTE(TEXT(BP7,"#,##0.00"),"-","△")&amp;"】"))</f>
        <v>【985.48】</v>
      </c>
      <c r="BQ6" s="35">
        <f>IF(BQ7="",NA(),BQ7)</f>
        <v>36.15</v>
      </c>
      <c r="BR6" s="35">
        <f t="shared" ref="BR6:BZ6" si="8">IF(BR7="",NA(),BR7)</f>
        <v>32.07</v>
      </c>
      <c r="BS6" s="35">
        <f t="shared" si="8"/>
        <v>21.16</v>
      </c>
      <c r="BT6" s="35">
        <f t="shared" si="8"/>
        <v>23.77</v>
      </c>
      <c r="BU6" s="35">
        <f t="shared" si="8"/>
        <v>23.53</v>
      </c>
      <c r="BV6" s="35">
        <f t="shared" si="8"/>
        <v>45.01</v>
      </c>
      <c r="BW6" s="35">
        <f t="shared" si="8"/>
        <v>46.31</v>
      </c>
      <c r="BX6" s="35">
        <f t="shared" si="8"/>
        <v>43.66</v>
      </c>
      <c r="BY6" s="35">
        <f t="shared" si="8"/>
        <v>43.13</v>
      </c>
      <c r="BZ6" s="35">
        <f t="shared" si="8"/>
        <v>46.26</v>
      </c>
      <c r="CA6" s="34" t="str">
        <f>IF(CA7="","",IF(CA7="-","【-】","【"&amp;SUBSTITUTE(TEXT(CA7,"#,##0.00"),"-","△")&amp;"】"))</f>
        <v>【45.38】</v>
      </c>
      <c r="CB6" s="35">
        <f>IF(CB7="",NA(),CB7)</f>
        <v>458.91</v>
      </c>
      <c r="CC6" s="35">
        <f t="shared" ref="CC6:CK6" si="9">IF(CC7="",NA(),CC7)</f>
        <v>514.89</v>
      </c>
      <c r="CD6" s="35">
        <f t="shared" si="9"/>
        <v>787.74</v>
      </c>
      <c r="CE6" s="35">
        <f t="shared" si="9"/>
        <v>721.5</v>
      </c>
      <c r="CF6" s="35">
        <f t="shared" si="9"/>
        <v>723.5</v>
      </c>
      <c r="CG6" s="35">
        <f t="shared" si="9"/>
        <v>350.91</v>
      </c>
      <c r="CH6" s="35">
        <f t="shared" si="9"/>
        <v>349.08</v>
      </c>
      <c r="CI6" s="35">
        <f t="shared" si="9"/>
        <v>382.09</v>
      </c>
      <c r="CJ6" s="35">
        <f t="shared" si="9"/>
        <v>392.03</v>
      </c>
      <c r="CK6" s="35">
        <f t="shared" si="9"/>
        <v>376.4</v>
      </c>
      <c r="CL6" s="34" t="str">
        <f>IF(CL7="","",IF(CL7="-","【-】","【"&amp;SUBSTITUTE(TEXT(CL7,"#,##0.00"),"-","△")&amp;"】"))</f>
        <v>【377.04】</v>
      </c>
      <c r="CM6" s="35">
        <f>IF(CM7="",NA(),CM7)</f>
        <v>24.52</v>
      </c>
      <c r="CN6" s="35">
        <f t="shared" ref="CN6:CV6" si="10">IF(CN7="",NA(),CN7)</f>
        <v>24.52</v>
      </c>
      <c r="CO6" s="35" t="str">
        <f t="shared" si="10"/>
        <v>-</v>
      </c>
      <c r="CP6" s="35" t="str">
        <f t="shared" si="10"/>
        <v>-</v>
      </c>
      <c r="CQ6" s="35" t="str">
        <f t="shared" si="10"/>
        <v>-</v>
      </c>
      <c r="CR6" s="35">
        <f t="shared" si="10"/>
        <v>38.24</v>
      </c>
      <c r="CS6" s="35">
        <f t="shared" si="10"/>
        <v>39.42</v>
      </c>
      <c r="CT6" s="35">
        <f t="shared" si="10"/>
        <v>39.68</v>
      </c>
      <c r="CU6" s="35">
        <f t="shared" si="10"/>
        <v>35.64</v>
      </c>
      <c r="CV6" s="35">
        <f t="shared" si="10"/>
        <v>33.729999999999997</v>
      </c>
      <c r="CW6" s="34" t="str">
        <f>IF(CW7="","",IF(CW7="-","【-】","【"&amp;SUBSTITUTE(TEXT(CW7,"#,##0.00"),"-","△")&amp;"】"))</f>
        <v>【34.15】</v>
      </c>
      <c r="CX6" s="35">
        <f>IF(CX7="",NA(),CX7)</f>
        <v>73.14</v>
      </c>
      <c r="CY6" s="35">
        <f t="shared" ref="CY6:DG6" si="11">IF(CY7="",NA(),CY7)</f>
        <v>77.290000000000006</v>
      </c>
      <c r="CZ6" s="35">
        <f t="shared" si="11"/>
        <v>76.400000000000006</v>
      </c>
      <c r="DA6" s="35">
        <f t="shared" si="11"/>
        <v>75.790000000000006</v>
      </c>
      <c r="DB6" s="35">
        <f t="shared" si="11"/>
        <v>74.22</v>
      </c>
      <c r="DC6" s="35">
        <f t="shared" si="11"/>
        <v>81.84</v>
      </c>
      <c r="DD6" s="35">
        <f t="shared" si="11"/>
        <v>82.97</v>
      </c>
      <c r="DE6" s="35">
        <f t="shared" si="11"/>
        <v>83.95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0.14000000000000001</v>
      </c>
      <c r="EL6" s="35">
        <f t="shared" si="14"/>
        <v>0.05</v>
      </c>
      <c r="EM6" s="35">
        <f t="shared" si="14"/>
        <v>0.18</v>
      </c>
      <c r="EN6" s="35">
        <f t="shared" si="14"/>
        <v>0.01</v>
      </c>
      <c r="EO6" s="34" t="str">
        <f>IF(EO7="","",IF(EO7="-","【-】","【"&amp;SUBSTITUTE(TEXT(EO7,"#,##0.00"),"-","△")&amp;"】"))</f>
        <v>【0.01】</v>
      </c>
    </row>
    <row r="7" spans="1:145" s="36" customFormat="1" x14ac:dyDescent="0.15">
      <c r="A7" s="28"/>
      <c r="B7" s="37">
        <v>2016</v>
      </c>
      <c r="C7" s="37">
        <v>14052</v>
      </c>
      <c r="D7" s="37">
        <v>47</v>
      </c>
      <c r="E7" s="37">
        <v>17</v>
      </c>
      <c r="F7" s="37">
        <v>6</v>
      </c>
      <c r="G7" s="37">
        <v>0</v>
      </c>
      <c r="H7" s="37" t="s">
        <v>110</v>
      </c>
      <c r="I7" s="37" t="s">
        <v>111</v>
      </c>
      <c r="J7" s="37" t="s">
        <v>112</v>
      </c>
      <c r="K7" s="37" t="s">
        <v>113</v>
      </c>
      <c r="L7" s="37" t="s">
        <v>114</v>
      </c>
      <c r="M7" s="37"/>
      <c r="N7" s="38" t="s">
        <v>115</v>
      </c>
      <c r="O7" s="38" t="s">
        <v>116</v>
      </c>
      <c r="P7" s="38">
        <v>24.92</v>
      </c>
      <c r="Q7" s="38">
        <v>100</v>
      </c>
      <c r="R7" s="38">
        <v>3240</v>
      </c>
      <c r="S7" s="38">
        <v>2194</v>
      </c>
      <c r="T7" s="38">
        <v>238.14</v>
      </c>
      <c r="U7" s="38">
        <v>9.2100000000000009</v>
      </c>
      <c r="V7" s="38">
        <v>543</v>
      </c>
      <c r="W7" s="38">
        <v>0.52</v>
      </c>
      <c r="X7" s="38">
        <v>1044.23</v>
      </c>
      <c r="Y7" s="38">
        <v>80.760000000000005</v>
      </c>
      <c r="Z7" s="38">
        <v>97.29</v>
      </c>
      <c r="AA7" s="38">
        <v>105.1</v>
      </c>
      <c r="AB7" s="38">
        <v>104.36</v>
      </c>
      <c r="AC7" s="38">
        <v>104.12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1573.68</v>
      </c>
      <c r="BG7" s="38">
        <v>1617.41</v>
      </c>
      <c r="BH7" s="38">
        <v>2883.9</v>
      </c>
      <c r="BI7" s="38">
        <v>2252.44</v>
      </c>
      <c r="BJ7" s="38">
        <v>1985</v>
      </c>
      <c r="BK7" s="38">
        <v>827.19</v>
      </c>
      <c r="BL7" s="38">
        <v>817.63</v>
      </c>
      <c r="BM7" s="38">
        <v>830.5</v>
      </c>
      <c r="BN7" s="38">
        <v>1029.24</v>
      </c>
      <c r="BO7" s="38">
        <v>1063.93</v>
      </c>
      <c r="BP7" s="38">
        <v>985.48</v>
      </c>
      <c r="BQ7" s="38">
        <v>36.15</v>
      </c>
      <c r="BR7" s="38">
        <v>32.07</v>
      </c>
      <c r="BS7" s="38">
        <v>21.16</v>
      </c>
      <c r="BT7" s="38">
        <v>23.77</v>
      </c>
      <c r="BU7" s="38">
        <v>23.53</v>
      </c>
      <c r="BV7" s="38">
        <v>45.01</v>
      </c>
      <c r="BW7" s="38">
        <v>46.31</v>
      </c>
      <c r="BX7" s="38">
        <v>43.66</v>
      </c>
      <c r="BY7" s="38">
        <v>43.13</v>
      </c>
      <c r="BZ7" s="38">
        <v>46.26</v>
      </c>
      <c r="CA7" s="38">
        <v>45.38</v>
      </c>
      <c r="CB7" s="38">
        <v>458.91</v>
      </c>
      <c r="CC7" s="38">
        <v>514.89</v>
      </c>
      <c r="CD7" s="38">
        <v>787.74</v>
      </c>
      <c r="CE7" s="38">
        <v>721.5</v>
      </c>
      <c r="CF7" s="38">
        <v>723.5</v>
      </c>
      <c r="CG7" s="38">
        <v>350.91</v>
      </c>
      <c r="CH7" s="38">
        <v>349.08</v>
      </c>
      <c r="CI7" s="38">
        <v>382.09</v>
      </c>
      <c r="CJ7" s="38">
        <v>392.03</v>
      </c>
      <c r="CK7" s="38">
        <v>376.4</v>
      </c>
      <c r="CL7" s="38">
        <v>377.04</v>
      </c>
      <c r="CM7" s="38">
        <v>24.52</v>
      </c>
      <c r="CN7" s="38">
        <v>24.52</v>
      </c>
      <c r="CO7" s="38" t="s">
        <v>115</v>
      </c>
      <c r="CP7" s="38" t="s">
        <v>115</v>
      </c>
      <c r="CQ7" s="38" t="s">
        <v>115</v>
      </c>
      <c r="CR7" s="38">
        <v>38.24</v>
      </c>
      <c r="CS7" s="38">
        <v>39.42</v>
      </c>
      <c r="CT7" s="38">
        <v>39.68</v>
      </c>
      <c r="CU7" s="38">
        <v>35.64</v>
      </c>
      <c r="CV7" s="38">
        <v>33.729999999999997</v>
      </c>
      <c r="CW7" s="38">
        <v>34.15</v>
      </c>
      <c r="CX7" s="38">
        <v>73.14</v>
      </c>
      <c r="CY7" s="38">
        <v>77.290000000000006</v>
      </c>
      <c r="CZ7" s="38">
        <v>76.400000000000006</v>
      </c>
      <c r="DA7" s="38">
        <v>75.790000000000006</v>
      </c>
      <c r="DB7" s="38">
        <v>74.22</v>
      </c>
      <c r="DC7" s="38">
        <v>81.84</v>
      </c>
      <c r="DD7" s="38">
        <v>82.97</v>
      </c>
      <c r="DE7" s="38">
        <v>83.95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0.14000000000000001</v>
      </c>
      <c r="EL7" s="38">
        <v>0.05</v>
      </c>
      <c r="EM7" s="38">
        <v>0.18</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2018-02-07T08:52:13Z</cp:lastPrinted>
  <dcterms:created xsi:type="dcterms:W3CDTF">2017-12-25T02:35:01Z</dcterms:created>
  <dcterms:modified xsi:type="dcterms:W3CDTF">2018-02-28T05:10:46Z</dcterms:modified>
  <cp:category/>
</cp:coreProperties>
</file>